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PazVa\Desktop\Soubory z Plochy PC\Různé\Obecní záležitosti\Veřejné osvětlení Sommer\Výběrové řízení na dodavatele stavby\"/>
    </mc:Choice>
  </mc:AlternateContent>
  <bookViews>
    <workbookView xWindow="-120" yWindow="-120" windowWidth="29040" windowHeight="15720" activeTab="1"/>
  </bookViews>
  <sheets>
    <sheet name="Rekapitulace" sheetId="1" r:id="rId1"/>
    <sheet name="Položky všech ceníků" sheetId="2" r:id="rId2"/>
  </sheets>
  <definedNames>
    <definedName name="_xlnm.Print_Titles" localSheetId="1">'Položky všech ceníků'!$1:$7</definedName>
    <definedName name="_xlnm.Print_Titles" localSheetId="0">Rekapitulace!$1:$7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1" i="2" l="1"/>
  <c r="Z102" i="2"/>
  <c r="T128" i="2" s="1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AA120" i="2" s="1"/>
  <c r="Z100" i="2"/>
  <c r="Z78" i="2"/>
  <c r="Z79" i="2"/>
  <c r="Z80" i="2"/>
  <c r="Z81" i="2"/>
  <c r="Z82" i="2"/>
  <c r="Z77" i="2"/>
  <c r="AA83" i="2" s="1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46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12" i="2"/>
  <c r="U27" i="1" l="1"/>
  <c r="W27" i="1" s="1"/>
  <c r="F87" i="2"/>
  <c r="AA60" i="2"/>
  <c r="J70" i="2" s="1"/>
  <c r="AA28" i="2"/>
  <c r="U23" i="1"/>
  <c r="F33" i="2"/>
  <c r="F125" i="2"/>
  <c r="J132" i="2"/>
  <c r="J135" i="2" s="1"/>
  <c r="U28" i="1"/>
  <c r="F64" i="2"/>
  <c r="U25" i="1"/>
  <c r="J67" i="2"/>
  <c r="J90" i="2" l="1"/>
  <c r="J93" i="2"/>
  <c r="J36" i="2"/>
  <c r="J39" i="2"/>
  <c r="U24" i="1"/>
  <c r="W24" i="1" s="1"/>
  <c r="W23" i="1"/>
  <c r="U33" i="1"/>
  <c r="U29" i="1"/>
  <c r="W29" i="1" s="1"/>
  <c r="W28" i="1"/>
  <c r="U26" i="1"/>
  <c r="W26" i="1" s="1"/>
  <c r="W25" i="1"/>
  <c r="W33" i="1" l="1"/>
  <c r="U34" i="1"/>
  <c r="W34" i="1" s="1"/>
  <c r="U30" i="1"/>
  <c r="U36" i="1" s="1"/>
  <c r="W30" i="1" l="1"/>
  <c r="J39" i="1"/>
  <c r="W36" i="1"/>
  <c r="J42" i="1" l="1"/>
  <c r="N39" i="1"/>
  <c r="O42" i="1" s="1"/>
  <c r="R39" i="1" l="1"/>
  <c r="R42" i="1" s="1"/>
</calcChain>
</file>

<file path=xl/sharedStrings.xml><?xml version="1.0" encoding="utf-8"?>
<sst xmlns="http://schemas.openxmlformats.org/spreadsheetml/2006/main" count="331" uniqueCount="196">
  <si>
    <r>
      <rPr>
        <b/>
        <sz val="16"/>
        <color rgb="FFFF0000"/>
        <rFont val="Arial"/>
        <family val="2"/>
        <charset val="238"/>
      </rPr>
      <t>SOMMER PROJEKT, s.r.o.</t>
    </r>
  </si>
  <si>
    <t>Žižkova 278, 282 01 Český Brod</t>
  </si>
  <si>
    <t xml:space="preserve">Zpracováno programem firmy SELPO Broumy, tel. +420 603 525768 </t>
  </si>
  <si>
    <t>Zakázka číslo:</t>
  </si>
  <si>
    <t>Z-2022/0208</t>
  </si>
  <si>
    <t>Název:</t>
  </si>
  <si>
    <t>VO - Vrátkov</t>
  </si>
  <si>
    <t/>
  </si>
  <si>
    <t>Veřejné osvětlení</t>
  </si>
  <si>
    <t>Rekapitulace</t>
  </si>
  <si>
    <t>Kap.</t>
  </si>
  <si>
    <t>Popis položky</t>
  </si>
  <si>
    <t>Základ DPH</t>
  </si>
  <si>
    <t>Základ 21,00%</t>
  </si>
  <si>
    <t>A.</t>
  </si>
  <si>
    <t>UPRAVENÉ ROZPOČTOVÉ NÁKLADY</t>
  </si>
  <si>
    <t>1.</t>
  </si>
  <si>
    <t>C21M - Elektromontáže  -  MONTÁŽ</t>
  </si>
  <si>
    <t>2.</t>
  </si>
  <si>
    <t xml:space="preserve">   Podíl přidružených výkonů 4,80% z C21M a navázaného materiálu</t>
  </si>
  <si>
    <t>3.</t>
  </si>
  <si>
    <t>C46M - Zemní práce  -  MONTÁŽ</t>
  </si>
  <si>
    <t>4.</t>
  </si>
  <si>
    <t xml:space="preserve">   Podíl přidružených výkonů 1,60% z C46M</t>
  </si>
  <si>
    <t>5.</t>
  </si>
  <si>
    <t>Revize, DSPS,  geo. zaměření  -  MONTÁŽ</t>
  </si>
  <si>
    <t>6.</t>
  </si>
  <si>
    <t>MATERIÁL</t>
  </si>
  <si>
    <t>7.</t>
  </si>
  <si>
    <t xml:space="preserve">   Podružný materiál 5,00%</t>
  </si>
  <si>
    <t>CELKEM URN</t>
  </si>
  <si>
    <t>B.</t>
  </si>
  <si>
    <t>VEDLEJŠÍ ROZPOČTOVÉ NÁKLADY</t>
  </si>
  <si>
    <t>8.</t>
  </si>
  <si>
    <t>GZS 2,50% z C21M a navázaného materiálu</t>
  </si>
  <si>
    <t>CELKEM VRN</t>
  </si>
  <si>
    <t>Σ</t>
  </si>
  <si>
    <t>REKAPITULACE CELKEM</t>
  </si>
  <si>
    <t>Základ DPH (*)</t>
  </si>
  <si>
    <t>DPH</t>
  </si>
  <si>
    <t>Celkem s DPH</t>
  </si>
  <si>
    <t>Sazba 21,00%</t>
  </si>
  <si>
    <t>Celkem:</t>
  </si>
  <si>
    <t>(*) byl upraven z důvodu zaokrouhlení</t>
  </si>
  <si>
    <t>Děkujeme za Vaši zakázku. Těšíme se na další spolupráci.</t>
  </si>
  <si>
    <t>vypracoval:</t>
  </si>
  <si>
    <t>e-mail:</t>
  </si>
  <si>
    <t>dne:</t>
  </si>
  <si>
    <t>06.10.2022</t>
  </si>
  <si>
    <t>C21M - Elektromontáže</t>
  </si>
  <si>
    <t>Poř.č.</t>
  </si>
  <si>
    <t>Číslo pol.</t>
  </si>
  <si>
    <t>Cena/jedn. [Kč]</t>
  </si>
  <si>
    <t>Množství</t>
  </si>
  <si>
    <t>Jedn.</t>
  </si>
  <si>
    <t>Celkem [Kč]</t>
  </si>
  <si>
    <t>210010046</t>
  </si>
  <si>
    <t>trubka KOPODUR 63, volně</t>
  </si>
  <si>
    <t>350,00</t>
  </si>
  <si>
    <t>m</t>
  </si>
  <si>
    <t>210100001</t>
  </si>
  <si>
    <t>ukončení vodiče v rozvaděči vč. zapojení a koncovky do 2.5mm2</t>
  </si>
  <si>
    <t>54,00</t>
  </si>
  <si>
    <t>ks</t>
  </si>
  <si>
    <t>210100002</t>
  </si>
  <si>
    <t>ukončení vodiče v rozvaděči vč. zapojení a koncovky do 6mm2</t>
  </si>
  <si>
    <t>17,00</t>
  </si>
  <si>
    <t>210100003</t>
  </si>
  <si>
    <t>ukončení vodiče v rozvaděči vč. zapojení a koncovky do 16mm2</t>
  </si>
  <si>
    <t>164,00</t>
  </si>
  <si>
    <t>210120001</t>
  </si>
  <si>
    <t>pojistka včetně vložek E 27 do 25 A</t>
  </si>
  <si>
    <t>18,00</t>
  </si>
  <si>
    <t>210190001</t>
  </si>
  <si>
    <t>montáž oceloplech. rozvodnic do 20kg</t>
  </si>
  <si>
    <t>3,00</t>
  </si>
  <si>
    <t>210202011.1</t>
  </si>
  <si>
    <t>demontáž svítidla</t>
  </si>
  <si>
    <t>10,00</t>
  </si>
  <si>
    <t>montáž svítidla</t>
  </si>
  <si>
    <t>210204002</t>
  </si>
  <si>
    <t>demontáž stožár sadový ocelový</t>
  </si>
  <si>
    <t>1,00</t>
  </si>
  <si>
    <t>stožár sadový ocelový</t>
  </si>
  <si>
    <t>210204201</t>
  </si>
  <si>
    <t>elektrovýzbroj stožáru pro 1okruh</t>
  </si>
  <si>
    <t>210220022</t>
  </si>
  <si>
    <t>uzemění v zemi FeZn průměru 8-10mm vč. svorek, propojení a izolace spojů</t>
  </si>
  <si>
    <t>670,00</t>
  </si>
  <si>
    <t>210800527</t>
  </si>
  <si>
    <t>CY 6mm2 (H07V-U) zelenožlutý (VU)</t>
  </si>
  <si>
    <t>210810005</t>
  </si>
  <si>
    <t>CYKY-CYKYm 3Bx1.5mm2 (CYKY 3J1.5) 750V (VU)</t>
  </si>
  <si>
    <t>108,00</t>
  </si>
  <si>
    <t>210810013</t>
  </si>
  <si>
    <t>CYKY-CYKYm 4Bx10mm2 (CYKY 4J10) 750V (VU)</t>
  </si>
  <si>
    <t>728,00</t>
  </si>
  <si>
    <t>210950101</t>
  </si>
  <si>
    <t>označovací štítek na kabel(navíc proti ČSN)</t>
  </si>
  <si>
    <t>41,00</t>
  </si>
  <si>
    <t>Celkem za ceník:</t>
  </si>
  <si>
    <t>Cena:</t>
  </si>
  <si>
    <t>C46M - Zemní práce</t>
  </si>
  <si>
    <t>4600000002</t>
  </si>
  <si>
    <t>křižovatka se silovým kabelem (potrubí)</t>
  </si>
  <si>
    <t>30,00</t>
  </si>
  <si>
    <t>4600000003</t>
  </si>
  <si>
    <t>fólie výstražná z PVC šířky 33cm</t>
  </si>
  <si>
    <t>610,00</t>
  </si>
  <si>
    <t>460010024</t>
  </si>
  <si>
    <t>Vytyčení trati vedení kabelového podzemního v zástavbě</t>
  </si>
  <si>
    <t>0,61</t>
  </si>
  <si>
    <t>km</t>
  </si>
  <si>
    <t>460030011</t>
  </si>
  <si>
    <t>Sejmutí drnu jakékoliv tloušťky</t>
  </si>
  <si>
    <t>m2</t>
  </si>
  <si>
    <t>460050003.1</t>
  </si>
  <si>
    <t>ruční výkop jámy zem.tř.3-4</t>
  </si>
  <si>
    <t>12,00</t>
  </si>
  <si>
    <t>m3</t>
  </si>
  <si>
    <t>zához jámy zem.tř. 3-4</t>
  </si>
  <si>
    <t>6,70</t>
  </si>
  <si>
    <t>460050005</t>
  </si>
  <si>
    <t>betonový základ do bednění</t>
  </si>
  <si>
    <t>5,30</t>
  </si>
  <si>
    <t>460200163</t>
  </si>
  <si>
    <t>Hloubení kabelových nezapažených rýh ručně š. 35 cm, hl. 80 cm, v hornině tř. 3</t>
  </si>
  <si>
    <t>460200303</t>
  </si>
  <si>
    <t>Hloubení kabelových nezapažených rýh ručně š. 50 cm, hl. 120 cm, v hornině tř. 3</t>
  </si>
  <si>
    <t>460421001</t>
  </si>
  <si>
    <t>Lože kabelů z písku nebo štěrkopísku tl. 5 cm nad kabel, bez zakrytí, š. lože do 65 cm</t>
  </si>
  <si>
    <t>460560143</t>
  </si>
  <si>
    <t>Zásyp rýh ručně šířky 35 cm, hloubky 60 cm, z horniny tř. 3</t>
  </si>
  <si>
    <t>460560283</t>
  </si>
  <si>
    <t>Zásyp rýh ručně šířky 50 cm, hloubky 100 cm, z horniny tř. 3</t>
  </si>
  <si>
    <t>460620002</t>
  </si>
  <si>
    <t>Položení drnu včetně zalití vodou na rovině</t>
  </si>
  <si>
    <t>460641431</t>
  </si>
  <si>
    <t>Zabudované bednění základových konstrukcí při elektromontážích</t>
  </si>
  <si>
    <t>5,60</t>
  </si>
  <si>
    <t>Revize, DSPS,  geo. zaměření</t>
  </si>
  <si>
    <t>320410001</t>
  </si>
  <si>
    <t>celk.prohl.el.zaříz.a vyhot.rev.zp.do 50.tis.mont.</t>
  </si>
  <si>
    <t>objem</t>
  </si>
  <si>
    <t>dokumentace skutečného provedení stavby</t>
  </si>
  <si>
    <t>geodetické zaměření</t>
  </si>
  <si>
    <t>montážní plošina</t>
  </si>
  <si>
    <t>320410021</t>
  </si>
  <si>
    <t>Měř.zemn.odporu pro zem.sít do 500m pásku</t>
  </si>
  <si>
    <t>2,00</t>
  </si>
  <si>
    <t>měření</t>
  </si>
  <si>
    <t>recyklační poplatky</t>
  </si>
  <si>
    <t>sada</t>
  </si>
  <si>
    <t>Materiály</t>
  </si>
  <si>
    <t>000002</t>
  </si>
  <si>
    <t>pojistková skříň na sloup SP vč. pojistek</t>
  </si>
  <si>
    <t>00001</t>
  </si>
  <si>
    <t>zapínací bod VO, 4 větve vč. jištění a ovládání</t>
  </si>
  <si>
    <t>00240</t>
  </si>
  <si>
    <t>trubka ohebná PVC 63</t>
  </si>
  <si>
    <t>00906</t>
  </si>
  <si>
    <t>pojistkový dotyk 20A</t>
  </si>
  <si>
    <t>00909</t>
  </si>
  <si>
    <t>beton C25/20</t>
  </si>
  <si>
    <t>dříkový výložník na sloup</t>
  </si>
  <si>
    <t>pojistková vložka E27/20A</t>
  </si>
  <si>
    <t>svítidlo LED - 28 W</t>
  </si>
  <si>
    <t>01063</t>
  </si>
  <si>
    <t>stožár sadový ocelový - 133/60, výška 5 m</t>
  </si>
  <si>
    <t>01154</t>
  </si>
  <si>
    <t>elektrovýzbroj stožáru pro 1 okruh</t>
  </si>
  <si>
    <t>01403</t>
  </si>
  <si>
    <t>FeZn průměr 10mm</t>
  </si>
  <si>
    <t>01473</t>
  </si>
  <si>
    <t>ochranná manžeta plastová</t>
  </si>
  <si>
    <t>připojovací svorka SS spojovací pro lana</t>
  </si>
  <si>
    <t>stožárové pouzdro</t>
  </si>
  <si>
    <t>02944</t>
  </si>
  <si>
    <t>CYKY 4Bx10mm2 (CYKY 4J10)</t>
  </si>
  <si>
    <t>15100</t>
  </si>
  <si>
    <t>pojistková hlavice 2310-11 E27</t>
  </si>
  <si>
    <t>15101</t>
  </si>
  <si>
    <t>pojistkový spodek 2110-30 E27</t>
  </si>
  <si>
    <t>33746</t>
  </si>
  <si>
    <t>CY  6mm2 (H07V-U) zelenožlutý</t>
  </si>
  <si>
    <t>33912</t>
  </si>
  <si>
    <t>CYKY 3Bx1.5mm2 (CYKY 3J1.5)</t>
  </si>
  <si>
    <t>90001</t>
  </si>
  <si>
    <t>kopaný písek</t>
  </si>
  <si>
    <t>Celkem za materiály:</t>
  </si>
  <si>
    <t>Prořez 5,00%</t>
  </si>
  <si>
    <t>Karel Sommer</t>
  </si>
  <si>
    <t>kaja.sommer@email.cz</t>
  </si>
  <si>
    <t>tel. +420 739 733 066, e-mail: kaja.sommer@email.cz</t>
  </si>
  <si>
    <t>Montáž celkem:</t>
  </si>
  <si>
    <t>Základ 21,00%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</si>
</sst>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5]#,##0.00;\-#,##0.00"/>
    <numFmt numFmtId="165" formatCode="#,##0.00\ &quot;Kč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6"/>
      <color rgb="FFFF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.7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</borders>
  <cellStyleXfs count="2">
    <xf numFmtId="0" fontId="0" fillId="0" borderId="0"/>
    <xf numFmtId="0" fontId="12" fillId="0" borderId="0"/>
  </cellStyleXfs>
  <cellXfs count="75">
    <xf numFmtId="0" fontId="1" fillId="0" borderId="0" xfId="0" applyFont="1" applyFill="1" applyBorder="1"/>
    <xf numFmtId="0" fontId="1" fillId="0" borderId="1" xfId="1" applyFont="1" applyBorder="1" applyAlignment="1">
      <alignment vertical="top" wrapText="1"/>
    </xf>
    <xf numFmtId="0" fontId="1" fillId="2" borderId="0" xfId="1" applyFont="1" applyFill="1" applyAlignment="1">
      <alignment vertical="top" wrapText="1"/>
    </xf>
    <xf numFmtId="0" fontId="1" fillId="2" borderId="2" xfId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top" wrapText="1"/>
    </xf>
    <xf numFmtId="0" fontId="1" fillId="2" borderId="3" xfId="1" applyFont="1" applyFill="1" applyBorder="1" applyAlignment="1">
      <alignment vertical="top" wrapText="1"/>
    </xf>
    <xf numFmtId="0" fontId="1" fillId="3" borderId="0" xfId="1" applyFont="1" applyFill="1" applyAlignment="1">
      <alignment vertical="top" wrapText="1"/>
    </xf>
    <xf numFmtId="0" fontId="1" fillId="2" borderId="4" xfId="1" applyFont="1" applyFill="1" applyBorder="1" applyAlignment="1">
      <alignment vertical="top" wrapText="1"/>
    </xf>
    <xf numFmtId="0" fontId="1" fillId="2" borderId="5" xfId="1" applyFont="1" applyFill="1" applyBorder="1" applyAlignment="1">
      <alignment vertical="top" wrapText="1"/>
    </xf>
    <xf numFmtId="0" fontId="1" fillId="2" borderId="6" xfId="1" applyFont="1" applyFill="1" applyBorder="1" applyAlignment="1">
      <alignment vertical="top" wrapText="1"/>
    </xf>
    <xf numFmtId="0" fontId="1" fillId="2" borderId="7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8" fillId="0" borderId="0" xfId="1" applyFont="1" applyAlignment="1">
      <alignment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0" xfId="1" applyFont="1" applyAlignment="1">
      <alignment vertical="top" wrapText="1" readingOrder="1"/>
    </xf>
    <xf numFmtId="0" fontId="1" fillId="0" borderId="7" xfId="1" applyFont="1" applyBorder="1" applyAlignment="1">
      <alignment vertical="top" wrapText="1"/>
    </xf>
    <xf numFmtId="0" fontId="11" fillId="0" borderId="7" xfId="1" applyFont="1" applyBorder="1" applyAlignment="1">
      <alignment horizontal="right" vertical="top" wrapText="1" readingOrder="1"/>
    </xf>
    <xf numFmtId="0" fontId="8" fillId="0" borderId="10" xfId="1" applyFont="1" applyBorder="1" applyAlignment="1">
      <alignment horizontal="right" vertical="top" wrapText="1" readingOrder="1"/>
    </xf>
    <xf numFmtId="0" fontId="1" fillId="0" borderId="10" xfId="1" applyFont="1" applyBorder="1" applyAlignment="1">
      <alignment vertical="top" wrapText="1"/>
    </xf>
    <xf numFmtId="0" fontId="8" fillId="0" borderId="10" xfId="1" applyFont="1" applyBorder="1" applyAlignment="1">
      <alignment vertical="top" wrapText="1" readingOrder="1"/>
    </xf>
    <xf numFmtId="164" fontId="9" fillId="0" borderId="0" xfId="1" applyNumberFormat="1" applyFont="1" applyAlignment="1">
      <alignment horizontal="right" vertical="top" wrapText="1" readingOrder="1"/>
    </xf>
    <xf numFmtId="0" fontId="8" fillId="0" borderId="10" xfId="1" applyFont="1" applyBorder="1" applyAlignment="1">
      <alignment horizontal="right" vertical="center" wrapText="1" readingOrder="1"/>
    </xf>
    <xf numFmtId="0" fontId="8" fillId="0" borderId="10" xfId="1" applyFont="1" applyBorder="1" applyAlignment="1">
      <alignment vertical="center" wrapText="1" readingOrder="1"/>
    </xf>
    <xf numFmtId="0" fontId="1" fillId="0" borderId="0" xfId="0" applyFont="1" applyFill="1" applyBorder="1" applyAlignment="1"/>
    <xf numFmtId="165" fontId="1" fillId="0" borderId="10" xfId="1" applyNumberFormat="1" applyFont="1" applyBorder="1" applyAlignment="1">
      <alignment vertical="top" wrapText="1"/>
    </xf>
    <xf numFmtId="165" fontId="9" fillId="0" borderId="0" xfId="1" applyNumberFormat="1" applyFont="1" applyAlignment="1">
      <alignment horizontal="left" vertical="top" wrapText="1" readingOrder="1"/>
    </xf>
    <xf numFmtId="165" fontId="11" fillId="0" borderId="7" xfId="1" applyNumberFormat="1" applyFont="1" applyBorder="1" applyAlignment="1">
      <alignment horizontal="right" vertical="top" wrapText="1" readingOrder="1"/>
    </xf>
    <xf numFmtId="165" fontId="11" fillId="0" borderId="0" xfId="1" applyNumberFormat="1" applyFont="1" applyAlignment="1">
      <alignment horizontal="right" vertical="top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 applyFill="1" applyBorder="1"/>
    <xf numFmtId="0" fontId="8" fillId="0" borderId="0" xfId="1" applyFont="1" applyAlignment="1">
      <alignment vertical="top" wrapText="1" readingOrder="1"/>
    </xf>
    <xf numFmtId="0" fontId="8" fillId="0" borderId="0" xfId="1" applyFont="1" applyAlignment="1">
      <alignment horizontal="left" vertical="top" wrapText="1" readingOrder="1"/>
    </xf>
    <xf numFmtId="0" fontId="11" fillId="0" borderId="0" xfId="1" applyFont="1" applyAlignment="1">
      <alignment horizontal="right" vertical="top" wrapText="1" readingOrder="1"/>
    </xf>
    <xf numFmtId="165" fontId="11" fillId="0" borderId="0" xfId="1" applyNumberFormat="1" applyFont="1" applyAlignment="1">
      <alignment horizontal="right" vertical="top" wrapText="1" readingOrder="1"/>
    </xf>
    <xf numFmtId="0" fontId="4" fillId="0" borderId="0" xfId="1" applyFont="1" applyAlignment="1">
      <alignment vertical="top" wrapText="1" readingOrder="1"/>
    </xf>
    <xf numFmtId="0" fontId="9" fillId="0" borderId="0" xfId="1" applyFont="1" applyAlignment="1">
      <alignment horizontal="left" vertical="top" wrapText="1" readingOrder="1"/>
    </xf>
    <xf numFmtId="0" fontId="10" fillId="0" borderId="7" xfId="1" applyFont="1" applyBorder="1" applyAlignment="1">
      <alignment vertical="top" wrapText="1" readingOrder="1"/>
    </xf>
    <xf numFmtId="0" fontId="1" fillId="0" borderId="7" xfId="1" applyFont="1" applyBorder="1" applyAlignment="1">
      <alignment vertical="top" wrapText="1"/>
    </xf>
    <xf numFmtId="0" fontId="11" fillId="0" borderId="7" xfId="1" applyFont="1" applyBorder="1" applyAlignment="1">
      <alignment horizontal="right" vertical="top" wrapText="1" readingOrder="1"/>
    </xf>
    <xf numFmtId="165" fontId="11" fillId="0" borderId="7" xfId="1" applyNumberFormat="1" applyFont="1" applyBorder="1" applyAlignment="1">
      <alignment horizontal="right"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0" xfId="1" applyFont="1" applyAlignment="1">
      <alignment vertical="top" wrapText="1" readingOrder="1"/>
    </xf>
    <xf numFmtId="165" fontId="9" fillId="0" borderId="0" xfId="1" applyNumberFormat="1" applyFont="1" applyAlignment="1">
      <alignment horizontal="right" vertical="top" wrapText="1" readingOrder="1"/>
    </xf>
    <xf numFmtId="165" fontId="1" fillId="0" borderId="0" xfId="0" applyNumberFormat="1" applyFont="1" applyFill="1" applyBorder="1"/>
    <xf numFmtId="0" fontId="8" fillId="0" borderId="9" xfId="1" applyFont="1" applyBorder="1" applyAlignment="1">
      <alignment horizontal="left" vertical="center" wrapText="1" readingOrder="1"/>
    </xf>
    <xf numFmtId="0" fontId="1" fillId="0" borderId="9" xfId="1" applyFont="1" applyBorder="1" applyAlignment="1">
      <alignment vertical="top" wrapText="1"/>
    </xf>
    <xf numFmtId="0" fontId="8" fillId="0" borderId="9" xfId="1" applyFont="1" applyBorder="1" applyAlignment="1">
      <alignment vertical="center" wrapText="1" readingOrder="1"/>
    </xf>
    <xf numFmtId="165" fontId="8" fillId="0" borderId="9" xfId="1" applyNumberFormat="1" applyFont="1" applyBorder="1" applyAlignment="1">
      <alignment horizontal="right" vertical="center" wrapText="1" readingOrder="1"/>
    </xf>
    <xf numFmtId="165" fontId="1" fillId="0" borderId="9" xfId="1" applyNumberFormat="1" applyFont="1" applyBorder="1" applyAlignment="1">
      <alignment vertical="top" wrapText="1"/>
    </xf>
    <xf numFmtId="165" fontId="8" fillId="0" borderId="0" xfId="1" applyNumberFormat="1" applyFont="1" applyAlignment="1">
      <alignment horizontal="right" vertical="top" wrapText="1" readingOrder="1"/>
    </xf>
    <xf numFmtId="0" fontId="8" fillId="0" borderId="9" xfId="1" applyFont="1" applyBorder="1" applyAlignment="1">
      <alignment horizontal="right" vertical="top" wrapText="1" readingOrder="1"/>
    </xf>
    <xf numFmtId="0" fontId="8" fillId="0" borderId="9" xfId="1" applyFont="1" applyBorder="1" applyAlignment="1">
      <alignment vertical="top" wrapText="1" readingOrder="1"/>
    </xf>
    <xf numFmtId="0" fontId="5" fillId="2" borderId="0" xfId="1" applyFont="1" applyFill="1" applyAlignment="1">
      <alignment horizontal="right" vertical="top" wrapText="1" readingOrder="1"/>
    </xf>
    <xf numFmtId="0" fontId="1" fillId="2" borderId="0" xfId="1" applyFont="1" applyFill="1" applyAlignment="1">
      <alignment vertical="top" wrapText="1"/>
    </xf>
    <xf numFmtId="0" fontId="6" fillId="2" borderId="0" xfId="1" applyFont="1" applyFill="1" applyAlignment="1">
      <alignment vertical="top" wrapText="1" readingOrder="1"/>
    </xf>
    <xf numFmtId="0" fontId="7" fillId="0" borderId="0" xfId="1" applyFont="1" applyAlignment="1">
      <alignment horizontal="center" vertical="top" wrapText="1" readingOrder="1"/>
    </xf>
    <xf numFmtId="0" fontId="2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right" vertical="top" wrapText="1" readingOrder="1"/>
    </xf>
    <xf numFmtId="0" fontId="8" fillId="0" borderId="10" xfId="1" applyFont="1" applyBorder="1" applyAlignment="1">
      <alignment horizontal="right" vertical="center" wrapText="1" readingOrder="1"/>
    </xf>
    <xf numFmtId="0" fontId="8" fillId="0" borderId="11" xfId="1" applyFont="1" applyBorder="1" applyAlignment="1">
      <alignment horizontal="right" vertical="center" wrapText="1" readingOrder="1"/>
    </xf>
    <xf numFmtId="0" fontId="8" fillId="0" borderId="0" xfId="1" applyFont="1" applyBorder="1" applyAlignment="1">
      <alignment horizontal="right" vertical="center" wrapText="1" readingOrder="1"/>
    </xf>
    <xf numFmtId="164" fontId="9" fillId="0" borderId="0" xfId="1" applyNumberFormat="1" applyFont="1" applyAlignment="1">
      <alignment horizontal="right" vertical="top" wrapText="1" readingOrder="1"/>
    </xf>
    <xf numFmtId="0" fontId="1" fillId="0" borderId="10" xfId="1" applyFont="1" applyBorder="1" applyAlignment="1">
      <alignment vertical="top" wrapText="1"/>
    </xf>
    <xf numFmtId="0" fontId="8" fillId="0" borderId="10" xfId="1" applyFont="1" applyBorder="1" applyAlignment="1">
      <alignment vertical="center" wrapText="1" readingOrder="1"/>
    </xf>
    <xf numFmtId="0" fontId="8" fillId="0" borderId="10" xfId="1" applyFont="1" applyBorder="1" applyAlignment="1">
      <alignment horizontal="right" vertical="top" wrapText="1" readingOrder="1"/>
    </xf>
    <xf numFmtId="0" fontId="8" fillId="0" borderId="10" xfId="1" applyFont="1" applyBorder="1" applyAlignment="1">
      <alignment vertical="top" wrapText="1" readingOrder="1"/>
    </xf>
    <xf numFmtId="0" fontId="1" fillId="4" borderId="0" xfId="0" applyFont="1" applyFill="1" applyBorder="1"/>
    <xf numFmtId="0" fontId="9" fillId="4" borderId="0" xfId="1" applyFont="1" applyFill="1" applyAlignment="1">
      <alignment horizontal="right" vertical="top" wrapText="1" readingOrder="1"/>
    </xf>
    <xf numFmtId="0" fontId="1" fillId="4" borderId="0" xfId="0" applyFont="1" applyFill="1" applyBorder="1"/>
    <xf numFmtId="0" fontId="9" fillId="4" borderId="0" xfId="1" applyFont="1" applyFill="1" applyAlignment="1">
      <alignment vertical="top" wrapText="1" readingOrder="1"/>
    </xf>
    <xf numFmtId="164" fontId="9" fillId="4" borderId="0" xfId="1" applyNumberFormat="1" applyFont="1" applyFill="1" applyAlignment="1">
      <alignment horizontal="right" vertical="top" wrapText="1" readingOrder="1"/>
    </xf>
    <xf numFmtId="0" fontId="9" fillId="4" borderId="0" xfId="1" applyFont="1" applyFill="1" applyAlignment="1">
      <alignment horizontal="right" vertical="top" wrapText="1" readingOrder="1"/>
    </xf>
    <xf numFmtId="0" fontId="9" fillId="4" borderId="0" xfId="1" applyFont="1" applyFill="1" applyAlignment="1">
      <alignment vertical="top" wrapText="1" readingOrder="1"/>
    </xf>
    <xf numFmtId="164" fontId="9" fillId="4" borderId="0" xfId="1" applyNumberFormat="1" applyFont="1" applyFill="1" applyAlignment="1">
      <alignment horizontal="right" vertical="top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0000FF"/>
      <rgbColor rgb="00D3D3D3"/>
      <rgbColor rgb="0080808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showGridLines="0" workbookViewId="0">
      <pane ySplit="7" topLeftCell="A8" activePane="bottomLeft" state="frozen"/>
      <selection pane="bottomLeft" activeCell="R43" sqref="R43"/>
    </sheetView>
  </sheetViews>
  <sheetFormatPr defaultRowHeight="15" x14ac:dyDescent="0.25"/>
  <cols>
    <col min="1" max="2" width="0.5703125" customWidth="1"/>
    <col min="3" max="3" width="1.140625" customWidth="1"/>
    <col min="4" max="4" width="0.28515625" customWidth="1"/>
    <col min="5" max="5" width="6.7109375" customWidth="1"/>
    <col min="6" max="6" width="2" customWidth="1"/>
    <col min="7" max="7" width="1" customWidth="1"/>
    <col min="8" max="8" width="2.5703125" customWidth="1"/>
    <col min="9" max="9" width="0" hidden="1" customWidth="1"/>
    <col min="10" max="10" width="5.42578125" customWidth="1"/>
    <col min="11" max="11" width="7.5703125" customWidth="1"/>
    <col min="12" max="12" width="2.42578125" customWidth="1"/>
    <col min="13" max="13" width="0.5703125" customWidth="1"/>
    <col min="14" max="14" width="0" hidden="1" customWidth="1"/>
    <col min="15" max="15" width="2.140625" customWidth="1"/>
    <col min="16" max="16" width="12" customWidth="1"/>
    <col min="17" max="17" width="1.140625" customWidth="1"/>
    <col min="18" max="18" width="15.28515625" customWidth="1"/>
    <col min="19" max="19" width="8.42578125" customWidth="1"/>
    <col min="20" max="20" width="0.5703125" customWidth="1"/>
    <col min="21" max="21" width="2.140625" customWidth="1"/>
    <col min="22" max="22" width="13.85546875" customWidth="1"/>
    <col min="23" max="23" width="4.28515625" customWidth="1"/>
    <col min="24" max="24" width="9.85546875" customWidth="1"/>
    <col min="25" max="25" width="0" hidden="1" customWidth="1"/>
    <col min="26" max="26" width="1.28515625" customWidth="1"/>
    <col min="27" max="28" width="0.5703125" customWidth="1"/>
  </cols>
  <sheetData>
    <row r="1" spans="1:28" x14ac:dyDescent="0.25">
      <c r="M1" s="56" t="s">
        <v>0</v>
      </c>
      <c r="N1" s="29"/>
      <c r="O1" s="29"/>
      <c r="P1" s="29"/>
      <c r="Q1" s="29"/>
      <c r="R1" s="29"/>
      <c r="S1" s="29"/>
      <c r="T1" s="29"/>
      <c r="U1" s="29"/>
    </row>
    <row r="2" spans="1:28" x14ac:dyDescent="0.25">
      <c r="P2" s="57" t="s">
        <v>1</v>
      </c>
      <c r="Q2" s="29"/>
      <c r="R2" s="29"/>
      <c r="S2" s="29"/>
    </row>
    <row r="3" spans="1:28" x14ac:dyDescent="0.25">
      <c r="H3" s="57" t="s">
        <v>193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8" ht="2.85" customHeight="1" x14ac:dyDescent="0.25"/>
    <row r="5" spans="1:28" ht="1.3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1.25" customHeight="1" x14ac:dyDescent="0.25">
      <c r="A6" s="58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0" hidden="1" customHeight="1" x14ac:dyDescent="0.25"/>
    <row r="8" spans="1:28" ht="2.8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8" ht="5.65" customHeight="1" x14ac:dyDescent="0.2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6"/>
    </row>
    <row r="10" spans="1:28" ht="16.350000000000001" customHeight="1" x14ac:dyDescent="0.25">
      <c r="B10" s="7"/>
      <c r="C10" s="2"/>
      <c r="D10" s="2"/>
      <c r="E10" s="52" t="s">
        <v>3</v>
      </c>
      <c r="F10" s="53"/>
      <c r="G10" s="53"/>
      <c r="H10" s="53"/>
      <c r="I10" s="53"/>
      <c r="J10" s="53"/>
      <c r="K10" s="54" t="s">
        <v>4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2"/>
      <c r="Z10" s="8"/>
      <c r="AA10" s="6"/>
    </row>
    <row r="11" spans="1:28" ht="16.350000000000001" customHeight="1" x14ac:dyDescent="0.25">
      <c r="B11" s="7"/>
      <c r="C11" s="2"/>
      <c r="D11" s="2"/>
      <c r="E11" s="52" t="s">
        <v>5</v>
      </c>
      <c r="F11" s="53"/>
      <c r="G11" s="53"/>
      <c r="H11" s="53"/>
      <c r="I11" s="53"/>
      <c r="J11" s="53"/>
      <c r="K11" s="54" t="s">
        <v>6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2"/>
      <c r="Z11" s="8"/>
      <c r="AA11" s="6"/>
    </row>
    <row r="12" spans="1:28" ht="16.350000000000001" customHeight="1" x14ac:dyDescent="0.25">
      <c r="B12" s="7"/>
      <c r="C12" s="2"/>
      <c r="D12" s="2"/>
      <c r="E12" s="52" t="s">
        <v>7</v>
      </c>
      <c r="F12" s="53"/>
      <c r="G12" s="53"/>
      <c r="H12" s="53"/>
      <c r="I12" s="53"/>
      <c r="J12" s="53"/>
      <c r="K12" s="54" t="s">
        <v>8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"/>
      <c r="Z12" s="8"/>
      <c r="AA12" s="6"/>
    </row>
    <row r="13" spans="1:28" ht="2.85" customHeight="1" x14ac:dyDescent="0.2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  <c r="AA13" s="6"/>
    </row>
    <row r="14" spans="1:28" ht="0" hidden="1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8" ht="2.85" customHeight="1" x14ac:dyDescent="0.25"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8" ht="14.25" customHeight="1" x14ac:dyDescent="0.25"/>
    <row r="17" spans="2:27" ht="2.85" customHeight="1" x14ac:dyDescent="0.25"/>
    <row r="18" spans="2:27" ht="0" hidden="1" customHeight="1" x14ac:dyDescent="0.25"/>
    <row r="19" spans="2:27" ht="17.100000000000001" customHeight="1" x14ac:dyDescent="0.25">
      <c r="B19" s="55" t="s">
        <v>9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2:27" ht="2.85" customHeight="1" x14ac:dyDescent="0.25"/>
    <row r="21" spans="2:27" ht="11.45" customHeight="1" x14ac:dyDescent="0.25">
      <c r="B21" s="50" t="s">
        <v>10</v>
      </c>
      <c r="C21" s="45"/>
      <c r="D21" s="45"/>
      <c r="E21" s="45"/>
      <c r="F21" s="51" t="s">
        <v>11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50" t="s">
        <v>12</v>
      </c>
      <c r="V21" s="45"/>
      <c r="W21" s="50" t="s">
        <v>13</v>
      </c>
      <c r="X21" s="45"/>
      <c r="Y21" s="45"/>
      <c r="Z21" s="45"/>
      <c r="AA21" s="45"/>
    </row>
    <row r="22" spans="2:27" ht="11.45" customHeight="1" x14ac:dyDescent="0.25">
      <c r="B22" s="31" t="s">
        <v>14</v>
      </c>
      <c r="C22" s="29"/>
      <c r="D22" s="29"/>
      <c r="E22" s="29"/>
      <c r="F22" s="30" t="s">
        <v>15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8" t="s">
        <v>7</v>
      </c>
      <c r="V22" s="29"/>
      <c r="W22" s="28" t="s">
        <v>7</v>
      </c>
      <c r="X22" s="29"/>
      <c r="Y22" s="29"/>
      <c r="Z22" s="29"/>
      <c r="AA22" s="29"/>
    </row>
    <row r="23" spans="2:27" ht="11.25" customHeight="1" x14ac:dyDescent="0.25">
      <c r="B23" s="40" t="s">
        <v>16</v>
      </c>
      <c r="C23" s="29"/>
      <c r="D23" s="29"/>
      <c r="E23" s="29"/>
      <c r="F23" s="41" t="s">
        <v>17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42">
        <f>'Položky všech ceníků'!AA28</f>
        <v>0</v>
      </c>
      <c r="V23" s="43"/>
      <c r="W23" s="42">
        <f t="shared" ref="W23:W30" si="0">U23</f>
        <v>0</v>
      </c>
      <c r="X23" s="43"/>
      <c r="Y23" s="43"/>
      <c r="Z23" s="43"/>
      <c r="AA23" s="43"/>
    </row>
    <row r="24" spans="2:27" ht="11.45" customHeight="1" x14ac:dyDescent="0.25">
      <c r="B24" s="40" t="s">
        <v>18</v>
      </c>
      <c r="C24" s="29"/>
      <c r="D24" s="29"/>
      <c r="E24" s="29"/>
      <c r="F24" s="41" t="s">
        <v>19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42">
        <f>U23*0.048*3</f>
        <v>0</v>
      </c>
      <c r="V24" s="43"/>
      <c r="W24" s="42">
        <f t="shared" si="0"/>
        <v>0</v>
      </c>
      <c r="X24" s="43"/>
      <c r="Y24" s="43"/>
      <c r="Z24" s="43"/>
      <c r="AA24" s="43"/>
    </row>
    <row r="25" spans="2:27" ht="11.45" customHeight="1" x14ac:dyDescent="0.25">
      <c r="B25" s="40" t="s">
        <v>20</v>
      </c>
      <c r="C25" s="29"/>
      <c r="D25" s="29"/>
      <c r="E25" s="29"/>
      <c r="F25" s="41" t="s">
        <v>21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42">
        <f>'Položky všech ceníků'!AA60</f>
        <v>0</v>
      </c>
      <c r="V25" s="43"/>
      <c r="W25" s="42">
        <f t="shared" si="0"/>
        <v>0</v>
      </c>
      <c r="X25" s="43"/>
      <c r="Y25" s="43"/>
      <c r="Z25" s="43"/>
      <c r="AA25" s="43"/>
    </row>
    <row r="26" spans="2:27" ht="11.45" customHeight="1" x14ac:dyDescent="0.25">
      <c r="B26" s="40" t="s">
        <v>22</v>
      </c>
      <c r="C26" s="29"/>
      <c r="D26" s="29"/>
      <c r="E26" s="29"/>
      <c r="F26" s="41" t="s">
        <v>23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42">
        <f>U25*0.016</f>
        <v>0</v>
      </c>
      <c r="V26" s="43"/>
      <c r="W26" s="42">
        <f t="shared" si="0"/>
        <v>0</v>
      </c>
      <c r="X26" s="43"/>
      <c r="Y26" s="43"/>
      <c r="Z26" s="43"/>
      <c r="AA26" s="43"/>
    </row>
    <row r="27" spans="2:27" ht="11.25" customHeight="1" x14ac:dyDescent="0.25">
      <c r="B27" s="40" t="s">
        <v>24</v>
      </c>
      <c r="C27" s="29"/>
      <c r="D27" s="29"/>
      <c r="E27" s="29"/>
      <c r="F27" s="41" t="s">
        <v>25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42">
        <f>'Položky všech ceníků'!AA83</f>
        <v>0</v>
      </c>
      <c r="V27" s="43"/>
      <c r="W27" s="42">
        <f t="shared" si="0"/>
        <v>0</v>
      </c>
      <c r="X27" s="43"/>
      <c r="Y27" s="43"/>
      <c r="Z27" s="43"/>
      <c r="AA27" s="43"/>
    </row>
    <row r="28" spans="2:27" ht="11.45" customHeight="1" x14ac:dyDescent="0.25">
      <c r="B28" s="40" t="s">
        <v>26</v>
      </c>
      <c r="C28" s="29"/>
      <c r="D28" s="29"/>
      <c r="E28" s="29"/>
      <c r="F28" s="41" t="s">
        <v>27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42">
        <f>'Položky všech ceníků'!AA120+'Položky všech ceníků'!T128</f>
        <v>0</v>
      </c>
      <c r="V28" s="43"/>
      <c r="W28" s="42">
        <f t="shared" si="0"/>
        <v>0</v>
      </c>
      <c r="X28" s="43"/>
      <c r="Y28" s="43"/>
      <c r="Z28" s="43"/>
      <c r="AA28" s="43"/>
    </row>
    <row r="29" spans="2:27" ht="11.45" customHeight="1" x14ac:dyDescent="0.25">
      <c r="B29" s="40" t="s">
        <v>28</v>
      </c>
      <c r="C29" s="29"/>
      <c r="D29" s="29"/>
      <c r="E29" s="29"/>
      <c r="F29" s="41" t="s">
        <v>29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42">
        <f>U28*0.05</f>
        <v>0</v>
      </c>
      <c r="V29" s="43"/>
      <c r="W29" s="42">
        <f t="shared" si="0"/>
        <v>0</v>
      </c>
      <c r="X29" s="43"/>
      <c r="Y29" s="43"/>
      <c r="Z29" s="43"/>
      <c r="AA29" s="43"/>
    </row>
    <row r="30" spans="2:27" ht="11.45" customHeight="1" x14ac:dyDescent="0.25">
      <c r="B30" s="31" t="s">
        <v>7</v>
      </c>
      <c r="C30" s="29"/>
      <c r="D30" s="29"/>
      <c r="E30" s="29"/>
      <c r="F30" s="30" t="s">
        <v>30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49">
        <f>SUM(U23:V29)</f>
        <v>0</v>
      </c>
      <c r="V30" s="43"/>
      <c r="W30" s="49">
        <f t="shared" si="0"/>
        <v>0</v>
      </c>
      <c r="X30" s="43"/>
      <c r="Y30" s="43"/>
      <c r="Z30" s="43"/>
      <c r="AA30" s="43"/>
    </row>
    <row r="31" spans="2:27" ht="11.25" customHeight="1" x14ac:dyDescent="0.25">
      <c r="B31" s="40" t="s">
        <v>7</v>
      </c>
      <c r="C31" s="29"/>
      <c r="D31" s="29"/>
      <c r="E31" s="29"/>
      <c r="F31" s="41" t="s">
        <v>7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42" t="s">
        <v>7</v>
      </c>
      <c r="V31" s="43"/>
      <c r="W31" s="42" t="s">
        <v>7</v>
      </c>
      <c r="X31" s="43"/>
      <c r="Y31" s="43"/>
      <c r="Z31" s="43"/>
      <c r="AA31" s="43"/>
    </row>
    <row r="32" spans="2:27" ht="11.45" customHeight="1" x14ac:dyDescent="0.25">
      <c r="B32" s="31" t="s">
        <v>31</v>
      </c>
      <c r="C32" s="29"/>
      <c r="D32" s="29"/>
      <c r="E32" s="29"/>
      <c r="F32" s="30" t="s">
        <v>32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49" t="s">
        <v>7</v>
      </c>
      <c r="V32" s="43"/>
      <c r="W32" s="49" t="s">
        <v>7</v>
      </c>
      <c r="X32" s="43"/>
      <c r="Y32" s="43"/>
      <c r="Z32" s="43"/>
      <c r="AA32" s="43"/>
    </row>
    <row r="33" spans="2:27" ht="11.45" customHeight="1" x14ac:dyDescent="0.25">
      <c r="B33" s="40" t="s">
        <v>33</v>
      </c>
      <c r="C33" s="29"/>
      <c r="D33" s="29"/>
      <c r="E33" s="29"/>
      <c r="F33" s="41" t="s">
        <v>34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42">
        <f>U23*0.025*3</f>
        <v>0</v>
      </c>
      <c r="V33" s="43"/>
      <c r="W33" s="42">
        <f>U33</f>
        <v>0</v>
      </c>
      <c r="X33" s="43"/>
      <c r="Y33" s="43"/>
      <c r="Z33" s="43"/>
      <c r="AA33" s="43"/>
    </row>
    <row r="34" spans="2:27" ht="11.45" customHeight="1" x14ac:dyDescent="0.25">
      <c r="B34" s="31" t="s">
        <v>7</v>
      </c>
      <c r="C34" s="29"/>
      <c r="D34" s="29"/>
      <c r="E34" s="29"/>
      <c r="F34" s="30" t="s">
        <v>35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49">
        <f>SUM(U33)</f>
        <v>0</v>
      </c>
      <c r="V34" s="43"/>
      <c r="W34" s="49">
        <f>U34</f>
        <v>0</v>
      </c>
      <c r="X34" s="43"/>
      <c r="Y34" s="43"/>
      <c r="Z34" s="43"/>
      <c r="AA34" s="43"/>
    </row>
    <row r="35" spans="2:27" ht="11.45" customHeight="1" x14ac:dyDescent="0.25">
      <c r="B35" s="40" t="s">
        <v>7</v>
      </c>
      <c r="C35" s="29"/>
      <c r="D35" s="29"/>
      <c r="E35" s="29"/>
      <c r="F35" s="41" t="s">
        <v>7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42" t="s">
        <v>7</v>
      </c>
      <c r="V35" s="43"/>
      <c r="W35" s="42" t="s">
        <v>7</v>
      </c>
      <c r="X35" s="43"/>
      <c r="Y35" s="43"/>
      <c r="Z35" s="43"/>
      <c r="AA35" s="43"/>
    </row>
    <row r="36" spans="2:27" ht="11.25" customHeight="1" x14ac:dyDescent="0.25">
      <c r="B36" s="44" t="s">
        <v>36</v>
      </c>
      <c r="C36" s="45"/>
      <c r="D36" s="45"/>
      <c r="E36" s="45"/>
      <c r="F36" s="46" t="s">
        <v>37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7">
        <f>U30+U34</f>
        <v>0</v>
      </c>
      <c r="V36" s="48"/>
      <c r="W36" s="47">
        <f>U36</f>
        <v>0</v>
      </c>
      <c r="X36" s="48"/>
      <c r="Y36" s="48"/>
      <c r="Z36" s="48"/>
      <c r="AA36" s="48"/>
    </row>
    <row r="37" spans="2:27" ht="14.25" customHeight="1" x14ac:dyDescent="0.25"/>
    <row r="38" spans="2:27" x14ac:dyDescent="0.25">
      <c r="B38" s="36" t="s">
        <v>7</v>
      </c>
      <c r="C38" s="37"/>
      <c r="D38" s="37"/>
      <c r="E38" s="37"/>
      <c r="F38" s="37"/>
      <c r="G38" s="37"/>
      <c r="H38" s="37"/>
      <c r="J38" s="38" t="s">
        <v>38</v>
      </c>
      <c r="K38" s="37"/>
      <c r="L38" s="37"/>
      <c r="M38" s="37"/>
      <c r="N38" s="38" t="s">
        <v>39</v>
      </c>
      <c r="O38" s="37"/>
      <c r="P38" s="37"/>
      <c r="Q38" s="37"/>
      <c r="R38" s="16" t="s">
        <v>40</v>
      </c>
    </row>
    <row r="39" spans="2:27" x14ac:dyDescent="0.25">
      <c r="B39" s="38" t="s">
        <v>41</v>
      </c>
      <c r="C39" s="37"/>
      <c r="D39" s="37"/>
      <c r="E39" s="37"/>
      <c r="F39" s="37"/>
      <c r="G39" s="37"/>
      <c r="H39" s="37"/>
      <c r="I39" s="15"/>
      <c r="J39" s="39">
        <f>U36</f>
        <v>0</v>
      </c>
      <c r="K39" s="37"/>
      <c r="L39" s="37"/>
      <c r="M39" s="37"/>
      <c r="N39" s="39">
        <f>(J39*1.21)-J39</f>
        <v>0</v>
      </c>
      <c r="O39" s="37"/>
      <c r="P39" s="37"/>
      <c r="Q39" s="37"/>
      <c r="R39" s="26">
        <f>J39+N39</f>
        <v>0</v>
      </c>
    </row>
    <row r="40" spans="2:27" ht="0" hidden="1" customHeight="1" x14ac:dyDescent="0.25"/>
    <row r="41" spans="2:27" ht="3" customHeight="1" x14ac:dyDescent="0.25"/>
    <row r="42" spans="2:27" x14ac:dyDescent="0.25">
      <c r="B42" s="32" t="s">
        <v>42</v>
      </c>
      <c r="C42" s="29"/>
      <c r="D42" s="29"/>
      <c r="E42" s="29"/>
      <c r="F42" s="29"/>
      <c r="G42" s="29"/>
      <c r="H42" s="29"/>
      <c r="J42" s="33">
        <f>J39</f>
        <v>0</v>
      </c>
      <c r="K42" s="29"/>
      <c r="L42" s="29"/>
      <c r="M42" s="29"/>
      <c r="O42" s="33">
        <f>N39</f>
        <v>0</v>
      </c>
      <c r="P42" s="29"/>
      <c r="Q42" s="29"/>
      <c r="R42" s="27">
        <f>R39</f>
        <v>0</v>
      </c>
    </row>
    <row r="43" spans="2:27" ht="2.85" customHeight="1" x14ac:dyDescent="0.25"/>
    <row r="44" spans="2:27" ht="11.25" customHeight="1" x14ac:dyDescent="0.25">
      <c r="B44" s="34" t="s">
        <v>43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2:27" ht="5.65" customHeight="1" x14ac:dyDescent="0.25"/>
    <row r="46" spans="2:27" ht="2.85" customHeight="1" x14ac:dyDescent="0.25"/>
    <row r="47" spans="2:27" ht="12.6" customHeight="1" x14ac:dyDescent="0.25">
      <c r="B47" s="35" t="s">
        <v>44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2:27" ht="11.45" customHeight="1" x14ac:dyDescent="0.25"/>
    <row r="49" spans="2:15" ht="11.45" customHeight="1" x14ac:dyDescent="0.25">
      <c r="B49" s="28" t="s">
        <v>45</v>
      </c>
      <c r="C49" s="29"/>
      <c r="D49" s="29"/>
      <c r="E49" s="29"/>
      <c r="F49" s="29"/>
      <c r="G49" s="30" t="s">
        <v>191</v>
      </c>
      <c r="H49" s="29"/>
      <c r="I49" s="29"/>
      <c r="J49" s="29"/>
      <c r="K49" s="29"/>
    </row>
    <row r="50" spans="2:15" ht="11.45" customHeight="1" x14ac:dyDescent="0.25">
      <c r="B50" s="28" t="s">
        <v>46</v>
      </c>
      <c r="C50" s="29"/>
      <c r="D50" s="29"/>
      <c r="E50" s="29"/>
      <c r="F50" s="29"/>
      <c r="G50" s="31" t="s">
        <v>192</v>
      </c>
      <c r="H50" s="31"/>
      <c r="I50" s="31"/>
      <c r="J50" s="31"/>
      <c r="K50" s="31"/>
      <c r="L50" s="31"/>
      <c r="M50" s="31"/>
      <c r="N50" s="31"/>
      <c r="O50" s="31"/>
    </row>
    <row r="51" spans="2:15" ht="11.25" customHeight="1" x14ac:dyDescent="0.25">
      <c r="B51" s="28" t="s">
        <v>47</v>
      </c>
      <c r="C51" s="29"/>
      <c r="D51" s="29"/>
      <c r="E51" s="29"/>
      <c r="F51" s="29"/>
      <c r="G51" s="30" t="s">
        <v>48</v>
      </c>
      <c r="H51" s="29"/>
      <c r="I51" s="29"/>
      <c r="J51" s="29"/>
      <c r="K51" s="29"/>
    </row>
    <row r="52" spans="2:15" ht="0" hidden="1" customHeight="1" x14ac:dyDescent="0.25"/>
  </sheetData>
  <mergeCells count="92">
    <mergeCell ref="M1:U1"/>
    <mergeCell ref="P2:S2"/>
    <mergeCell ref="H3:W3"/>
    <mergeCell ref="A6:AB6"/>
    <mergeCell ref="E10:J10"/>
    <mergeCell ref="K10:X10"/>
    <mergeCell ref="E11:J11"/>
    <mergeCell ref="K11:X11"/>
    <mergeCell ref="E12:J12"/>
    <mergeCell ref="K12:X12"/>
    <mergeCell ref="B19:AA19"/>
    <mergeCell ref="B21:E21"/>
    <mergeCell ref="F21:T21"/>
    <mergeCell ref="U21:V21"/>
    <mergeCell ref="W21:AA21"/>
    <mergeCell ref="B22:E22"/>
    <mergeCell ref="F22:T22"/>
    <mergeCell ref="U22:V22"/>
    <mergeCell ref="W22:AA22"/>
    <mergeCell ref="B23:E23"/>
    <mergeCell ref="F23:T23"/>
    <mergeCell ref="U23:V23"/>
    <mergeCell ref="W23:AA23"/>
    <mergeCell ref="B24:E24"/>
    <mergeCell ref="F24:T24"/>
    <mergeCell ref="U24:V24"/>
    <mergeCell ref="W24:AA24"/>
    <mergeCell ref="B25:E25"/>
    <mergeCell ref="F25:T25"/>
    <mergeCell ref="U25:V25"/>
    <mergeCell ref="W25:AA25"/>
    <mergeCell ref="B26:E26"/>
    <mergeCell ref="F26:T26"/>
    <mergeCell ref="U26:V26"/>
    <mergeCell ref="W26:AA26"/>
    <mergeCell ref="B27:E27"/>
    <mergeCell ref="F27:T27"/>
    <mergeCell ref="U27:V27"/>
    <mergeCell ref="W27:AA27"/>
    <mergeCell ref="B28:E28"/>
    <mergeCell ref="F28:T28"/>
    <mergeCell ref="U28:V28"/>
    <mergeCell ref="W28:AA28"/>
    <mergeCell ref="B29:E29"/>
    <mergeCell ref="F29:T29"/>
    <mergeCell ref="U29:V29"/>
    <mergeCell ref="W29:AA29"/>
    <mergeCell ref="B30:E30"/>
    <mergeCell ref="F30:T30"/>
    <mergeCell ref="U30:V30"/>
    <mergeCell ref="W30:AA30"/>
    <mergeCell ref="B31:E31"/>
    <mergeCell ref="F31:T31"/>
    <mergeCell ref="U31:V31"/>
    <mergeCell ref="W31:AA31"/>
    <mergeCell ref="B32:E32"/>
    <mergeCell ref="F32:T32"/>
    <mergeCell ref="U32:V32"/>
    <mergeCell ref="W32:AA32"/>
    <mergeCell ref="B33:E33"/>
    <mergeCell ref="F33:T33"/>
    <mergeCell ref="U33:V33"/>
    <mergeCell ref="W33:AA33"/>
    <mergeCell ref="B34:E34"/>
    <mergeCell ref="F34:T34"/>
    <mergeCell ref="U34:V34"/>
    <mergeCell ref="W34:AA34"/>
    <mergeCell ref="B35:E35"/>
    <mergeCell ref="F35:T35"/>
    <mergeCell ref="U35:V35"/>
    <mergeCell ref="W35:AA35"/>
    <mergeCell ref="B36:E36"/>
    <mergeCell ref="F36:T36"/>
    <mergeCell ref="U36:V36"/>
    <mergeCell ref="W36:AA36"/>
    <mergeCell ref="B38:H38"/>
    <mergeCell ref="J38:M38"/>
    <mergeCell ref="N38:Q38"/>
    <mergeCell ref="B39:H39"/>
    <mergeCell ref="J39:M39"/>
    <mergeCell ref="N39:Q39"/>
    <mergeCell ref="B42:H42"/>
    <mergeCell ref="J42:M42"/>
    <mergeCell ref="O42:Q42"/>
    <mergeCell ref="B44:AA44"/>
    <mergeCell ref="B47:P47"/>
    <mergeCell ref="B49:F49"/>
    <mergeCell ref="G49:K49"/>
    <mergeCell ref="B50:F50"/>
    <mergeCell ref="B51:F51"/>
    <mergeCell ref="G51:K51"/>
    <mergeCell ref="G50:O50"/>
  </mergeCells>
  <pageMargins left="0" right="0" top="0" bottom="0" header="0" footer="0"/>
  <pageSetup paperSize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tabSelected="1" workbookViewId="0">
      <pane ySplit="7" topLeftCell="A119" activePane="bottomLeft" state="frozen"/>
      <selection pane="bottomLeft" activeCell="A119" sqref="A119:XFD119"/>
    </sheetView>
  </sheetViews>
  <sheetFormatPr defaultRowHeight="15" x14ac:dyDescent="0.25"/>
  <cols>
    <col min="1" max="1" width="0.5703125" customWidth="1"/>
    <col min="2" max="2" width="1.5703125" customWidth="1"/>
    <col min="3" max="3" width="4.7109375" customWidth="1"/>
    <col min="4" max="4" width="1.28515625" customWidth="1"/>
    <col min="5" max="5" width="0" hidden="1" customWidth="1"/>
    <col min="6" max="6" width="3.85546875" customWidth="1"/>
    <col min="7" max="7" width="0.28515625" customWidth="1"/>
    <col min="8" max="8" width="3.140625" customWidth="1"/>
    <col min="9" max="9" width="0" hidden="1" customWidth="1"/>
    <col min="10" max="10" width="3" customWidth="1"/>
    <col min="11" max="11" width="0.85546875" customWidth="1"/>
    <col min="12" max="12" width="0" hidden="1" customWidth="1"/>
    <col min="13" max="13" width="1.5703125" customWidth="1"/>
    <col min="14" max="14" width="5.140625" customWidth="1"/>
    <col min="15" max="15" width="5.5703125" customWidth="1"/>
    <col min="16" max="16" width="1" customWidth="1"/>
    <col min="17" max="17" width="1.5703125" customWidth="1"/>
    <col min="18" max="18" width="5.5703125" customWidth="1"/>
    <col min="19" max="19" width="0.85546875" customWidth="1"/>
    <col min="20" max="20" width="20.5703125" customWidth="1"/>
    <col min="21" max="21" width="10" customWidth="1"/>
    <col min="22" max="22" width="2.5703125" customWidth="1"/>
    <col min="23" max="23" width="2.7109375" customWidth="1"/>
    <col min="24" max="24" width="9" customWidth="1"/>
    <col min="25" max="25" width="6.28515625" customWidth="1"/>
    <col min="26" max="26" width="0" hidden="1" customWidth="1"/>
    <col min="27" max="27" width="14" customWidth="1"/>
    <col min="28" max="28" width="0.5703125" customWidth="1"/>
  </cols>
  <sheetData>
    <row r="1" spans="1:28" x14ac:dyDescent="0.25">
      <c r="P1" s="56" t="s">
        <v>0</v>
      </c>
      <c r="Q1" s="29"/>
      <c r="R1" s="29"/>
      <c r="S1" s="29"/>
      <c r="T1" s="29"/>
      <c r="U1" s="29"/>
      <c r="V1" s="29"/>
    </row>
    <row r="2" spans="1:28" x14ac:dyDescent="0.25">
      <c r="R2" s="57" t="s">
        <v>1</v>
      </c>
      <c r="S2" s="29"/>
      <c r="T2" s="29"/>
      <c r="U2" s="29"/>
    </row>
    <row r="3" spans="1:28" x14ac:dyDescent="0.25">
      <c r="H3" s="57" t="s">
        <v>193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8" ht="2.85" customHeight="1" x14ac:dyDescent="0.25"/>
    <row r="5" spans="1:28" ht="1.3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1.25" customHeight="1" x14ac:dyDescent="0.25">
      <c r="A6" s="58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0" hidden="1" customHeight="1" x14ac:dyDescent="0.25"/>
    <row r="8" spans="1:28" ht="2.85" customHeight="1" x14ac:dyDescent="0.25"/>
    <row r="9" spans="1:28" ht="17.100000000000001" customHeight="1" x14ac:dyDescent="0.25">
      <c r="B9" s="55" t="s">
        <v>49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8" ht="2.85" customHeight="1" x14ac:dyDescent="0.25"/>
    <row r="11" spans="1:28" x14ac:dyDescent="0.25">
      <c r="B11" s="65" t="s">
        <v>50</v>
      </c>
      <c r="C11" s="63"/>
      <c r="D11" s="66" t="s">
        <v>51</v>
      </c>
      <c r="E11" s="63"/>
      <c r="F11" s="63"/>
      <c r="G11" s="63"/>
      <c r="H11" s="63"/>
      <c r="I11" s="63"/>
      <c r="J11" s="63"/>
      <c r="K11" s="63"/>
      <c r="L11" s="63"/>
      <c r="M11" s="63"/>
      <c r="N11" s="66" t="s">
        <v>11</v>
      </c>
      <c r="O11" s="63"/>
      <c r="P11" s="63"/>
      <c r="Q11" s="63"/>
      <c r="R11" s="63"/>
      <c r="S11" s="63"/>
      <c r="T11" s="63"/>
      <c r="U11" s="65" t="s">
        <v>52</v>
      </c>
      <c r="V11" s="63"/>
      <c r="W11" s="63"/>
      <c r="X11" s="17" t="s">
        <v>53</v>
      </c>
      <c r="Y11" s="19" t="s">
        <v>54</v>
      </c>
      <c r="Z11" s="65" t="s">
        <v>55</v>
      </c>
      <c r="AA11" s="63"/>
    </row>
    <row r="12" spans="1:28" s="67" customFormat="1" x14ac:dyDescent="0.25">
      <c r="B12" s="68">
        <v>1</v>
      </c>
      <c r="C12" s="69"/>
      <c r="D12" s="70" t="s">
        <v>56</v>
      </c>
      <c r="E12" s="69"/>
      <c r="F12" s="69"/>
      <c r="G12" s="69"/>
      <c r="H12" s="69"/>
      <c r="I12" s="69"/>
      <c r="J12" s="69"/>
      <c r="K12" s="69"/>
      <c r="L12" s="69"/>
      <c r="M12" s="69"/>
      <c r="N12" s="70" t="s">
        <v>57</v>
      </c>
      <c r="O12" s="69"/>
      <c r="P12" s="69"/>
      <c r="Q12" s="69"/>
      <c r="R12" s="69"/>
      <c r="S12" s="69"/>
      <c r="T12" s="69"/>
      <c r="U12" s="71">
        <v>0</v>
      </c>
      <c r="V12" s="69"/>
      <c r="W12" s="69"/>
      <c r="X12" s="72" t="s">
        <v>58</v>
      </c>
      <c r="Y12" s="73" t="s">
        <v>59</v>
      </c>
      <c r="Z12" s="71">
        <f>U12*X12</f>
        <v>0</v>
      </c>
      <c r="AA12" s="69"/>
    </row>
    <row r="13" spans="1:28" ht="22.5" customHeight="1" x14ac:dyDescent="0.25">
      <c r="B13" s="40">
        <v>2</v>
      </c>
      <c r="C13" s="29"/>
      <c r="D13" s="41" t="s">
        <v>60</v>
      </c>
      <c r="E13" s="29"/>
      <c r="F13" s="29"/>
      <c r="G13" s="29"/>
      <c r="H13" s="29"/>
      <c r="I13" s="29"/>
      <c r="J13" s="29"/>
      <c r="K13" s="29"/>
      <c r="L13" s="29"/>
      <c r="M13" s="29"/>
      <c r="N13" s="41" t="s">
        <v>61</v>
      </c>
      <c r="O13" s="29"/>
      <c r="P13" s="29"/>
      <c r="Q13" s="29"/>
      <c r="R13" s="29"/>
      <c r="S13" s="29"/>
      <c r="T13" s="29"/>
      <c r="U13" s="62">
        <v>0</v>
      </c>
      <c r="V13" s="29"/>
      <c r="W13" s="29"/>
      <c r="X13" s="13" t="s">
        <v>62</v>
      </c>
      <c r="Y13" s="14" t="s">
        <v>63</v>
      </c>
      <c r="Z13" s="62">
        <f t="shared" ref="Z13:Z27" si="0">U13*X13</f>
        <v>0</v>
      </c>
      <c r="AA13" s="29"/>
    </row>
    <row r="14" spans="1:28" ht="24.75" customHeight="1" x14ac:dyDescent="0.25">
      <c r="B14" s="40">
        <v>3</v>
      </c>
      <c r="C14" s="29"/>
      <c r="D14" s="41" t="s">
        <v>64</v>
      </c>
      <c r="E14" s="29"/>
      <c r="F14" s="29"/>
      <c r="G14" s="29"/>
      <c r="H14" s="29"/>
      <c r="I14" s="29"/>
      <c r="J14" s="29"/>
      <c r="K14" s="29"/>
      <c r="L14" s="29"/>
      <c r="M14" s="29"/>
      <c r="N14" s="41" t="s">
        <v>65</v>
      </c>
      <c r="O14" s="29"/>
      <c r="P14" s="29"/>
      <c r="Q14" s="29"/>
      <c r="R14" s="29"/>
      <c r="S14" s="29"/>
      <c r="T14" s="29"/>
      <c r="U14" s="62">
        <v>0</v>
      </c>
      <c r="V14" s="29"/>
      <c r="W14" s="29"/>
      <c r="X14" s="13" t="s">
        <v>66</v>
      </c>
      <c r="Y14" s="14" t="s">
        <v>63</v>
      </c>
      <c r="Z14" s="62">
        <f t="shared" si="0"/>
        <v>0</v>
      </c>
      <c r="AA14" s="29"/>
    </row>
    <row r="15" spans="1:28" ht="25.5" customHeight="1" x14ac:dyDescent="0.25">
      <c r="B15" s="40">
        <v>4</v>
      </c>
      <c r="C15" s="29"/>
      <c r="D15" s="41" t="s">
        <v>67</v>
      </c>
      <c r="E15" s="29"/>
      <c r="F15" s="29"/>
      <c r="G15" s="29"/>
      <c r="H15" s="29"/>
      <c r="I15" s="29"/>
      <c r="J15" s="29"/>
      <c r="K15" s="29"/>
      <c r="L15" s="29"/>
      <c r="M15" s="29"/>
      <c r="N15" s="41" t="s">
        <v>68</v>
      </c>
      <c r="O15" s="29"/>
      <c r="P15" s="29"/>
      <c r="Q15" s="29"/>
      <c r="R15" s="29"/>
      <c r="S15" s="29"/>
      <c r="T15" s="29"/>
      <c r="U15" s="62">
        <v>0</v>
      </c>
      <c r="V15" s="29"/>
      <c r="W15" s="29"/>
      <c r="X15" s="13" t="s">
        <v>69</v>
      </c>
      <c r="Y15" s="14" t="s">
        <v>63</v>
      </c>
      <c r="Z15" s="62">
        <f t="shared" si="0"/>
        <v>0</v>
      </c>
      <c r="AA15" s="29"/>
    </row>
    <row r="16" spans="1:28" x14ac:dyDescent="0.25">
      <c r="B16" s="40">
        <v>5</v>
      </c>
      <c r="C16" s="29"/>
      <c r="D16" s="41" t="s">
        <v>70</v>
      </c>
      <c r="E16" s="29"/>
      <c r="F16" s="29"/>
      <c r="G16" s="29"/>
      <c r="H16" s="29"/>
      <c r="I16" s="29"/>
      <c r="J16" s="29"/>
      <c r="K16" s="29"/>
      <c r="L16" s="29"/>
      <c r="M16" s="29"/>
      <c r="N16" s="41" t="s">
        <v>71</v>
      </c>
      <c r="O16" s="29"/>
      <c r="P16" s="29"/>
      <c r="Q16" s="29"/>
      <c r="R16" s="29"/>
      <c r="S16" s="29"/>
      <c r="T16" s="29"/>
      <c r="U16" s="62">
        <v>0</v>
      </c>
      <c r="V16" s="29"/>
      <c r="W16" s="29"/>
      <c r="X16" s="13" t="s">
        <v>72</v>
      </c>
      <c r="Y16" s="14" t="s">
        <v>63</v>
      </c>
      <c r="Z16" s="62">
        <f t="shared" si="0"/>
        <v>0</v>
      </c>
      <c r="AA16" s="29"/>
    </row>
    <row r="17" spans="2:27" x14ac:dyDescent="0.25">
      <c r="B17" s="40">
        <v>6</v>
      </c>
      <c r="C17" s="29"/>
      <c r="D17" s="41" t="s">
        <v>73</v>
      </c>
      <c r="E17" s="29"/>
      <c r="F17" s="29"/>
      <c r="G17" s="29"/>
      <c r="H17" s="29"/>
      <c r="I17" s="29"/>
      <c r="J17" s="29"/>
      <c r="K17" s="29"/>
      <c r="L17" s="29"/>
      <c r="M17" s="29"/>
      <c r="N17" s="41" t="s">
        <v>74</v>
      </c>
      <c r="O17" s="29"/>
      <c r="P17" s="29"/>
      <c r="Q17" s="29"/>
      <c r="R17" s="29"/>
      <c r="S17" s="29"/>
      <c r="T17" s="29"/>
      <c r="U17" s="62">
        <v>0</v>
      </c>
      <c r="V17" s="29"/>
      <c r="W17" s="29"/>
      <c r="X17" s="13" t="s">
        <v>75</v>
      </c>
      <c r="Y17" s="14" t="s">
        <v>63</v>
      </c>
      <c r="Z17" s="62">
        <f t="shared" si="0"/>
        <v>0</v>
      </c>
      <c r="AA17" s="29"/>
    </row>
    <row r="18" spans="2:27" x14ac:dyDescent="0.25">
      <c r="B18" s="40">
        <v>7</v>
      </c>
      <c r="C18" s="29"/>
      <c r="D18" s="41" t="s">
        <v>76</v>
      </c>
      <c r="E18" s="29"/>
      <c r="F18" s="29"/>
      <c r="G18" s="29"/>
      <c r="H18" s="29"/>
      <c r="I18" s="29"/>
      <c r="J18" s="29"/>
      <c r="K18" s="29"/>
      <c r="L18" s="29"/>
      <c r="M18" s="29"/>
      <c r="N18" s="41" t="s">
        <v>77</v>
      </c>
      <c r="O18" s="29"/>
      <c r="P18" s="29"/>
      <c r="Q18" s="29"/>
      <c r="R18" s="29"/>
      <c r="S18" s="29"/>
      <c r="T18" s="29"/>
      <c r="U18" s="62">
        <v>0</v>
      </c>
      <c r="V18" s="29"/>
      <c r="W18" s="29"/>
      <c r="X18" s="13" t="s">
        <v>78</v>
      </c>
      <c r="Y18" s="14" t="s">
        <v>63</v>
      </c>
      <c r="Z18" s="62">
        <f t="shared" si="0"/>
        <v>0</v>
      </c>
      <c r="AA18" s="29"/>
    </row>
    <row r="19" spans="2:27" x14ac:dyDescent="0.25">
      <c r="B19" s="40">
        <v>8</v>
      </c>
      <c r="C19" s="29"/>
      <c r="D19" s="41" t="s">
        <v>76</v>
      </c>
      <c r="E19" s="29"/>
      <c r="F19" s="29"/>
      <c r="G19" s="29"/>
      <c r="H19" s="29"/>
      <c r="I19" s="29"/>
      <c r="J19" s="29"/>
      <c r="K19" s="29"/>
      <c r="L19" s="29"/>
      <c r="M19" s="29"/>
      <c r="N19" s="41" t="s">
        <v>79</v>
      </c>
      <c r="O19" s="29"/>
      <c r="P19" s="29"/>
      <c r="Q19" s="29"/>
      <c r="R19" s="29"/>
      <c r="S19" s="29"/>
      <c r="T19" s="29"/>
      <c r="U19" s="62">
        <v>0</v>
      </c>
      <c r="V19" s="29"/>
      <c r="W19" s="29"/>
      <c r="X19" s="13" t="s">
        <v>72</v>
      </c>
      <c r="Y19" s="14" t="s">
        <v>63</v>
      </c>
      <c r="Z19" s="62">
        <f t="shared" si="0"/>
        <v>0</v>
      </c>
      <c r="AA19" s="29"/>
    </row>
    <row r="20" spans="2:27" x14ac:dyDescent="0.25">
      <c r="B20" s="40">
        <v>9</v>
      </c>
      <c r="C20" s="29"/>
      <c r="D20" s="41" t="s">
        <v>80</v>
      </c>
      <c r="E20" s="29"/>
      <c r="F20" s="29"/>
      <c r="G20" s="29"/>
      <c r="H20" s="29"/>
      <c r="I20" s="29"/>
      <c r="J20" s="29"/>
      <c r="K20" s="29"/>
      <c r="L20" s="29"/>
      <c r="M20" s="29"/>
      <c r="N20" s="41" t="s">
        <v>81</v>
      </c>
      <c r="O20" s="29"/>
      <c r="P20" s="29"/>
      <c r="Q20" s="29"/>
      <c r="R20" s="29"/>
      <c r="S20" s="29"/>
      <c r="T20" s="29"/>
      <c r="U20" s="62">
        <v>0</v>
      </c>
      <c r="V20" s="29"/>
      <c r="W20" s="29"/>
      <c r="X20" s="13" t="s">
        <v>82</v>
      </c>
      <c r="Y20" s="14" t="s">
        <v>63</v>
      </c>
      <c r="Z20" s="62">
        <f t="shared" si="0"/>
        <v>0</v>
      </c>
      <c r="AA20" s="29"/>
    </row>
    <row r="21" spans="2:27" x14ac:dyDescent="0.25">
      <c r="B21" s="40">
        <v>10</v>
      </c>
      <c r="C21" s="29"/>
      <c r="D21" s="41" t="s">
        <v>80</v>
      </c>
      <c r="E21" s="29"/>
      <c r="F21" s="29"/>
      <c r="G21" s="29"/>
      <c r="H21" s="29"/>
      <c r="I21" s="29"/>
      <c r="J21" s="29"/>
      <c r="K21" s="29"/>
      <c r="L21" s="29"/>
      <c r="M21" s="29"/>
      <c r="N21" s="41" t="s">
        <v>83</v>
      </c>
      <c r="O21" s="29"/>
      <c r="P21" s="29"/>
      <c r="Q21" s="29"/>
      <c r="R21" s="29"/>
      <c r="S21" s="29"/>
      <c r="T21" s="29"/>
      <c r="U21" s="62">
        <v>0</v>
      </c>
      <c r="V21" s="29"/>
      <c r="W21" s="29"/>
      <c r="X21" s="13" t="s">
        <v>66</v>
      </c>
      <c r="Y21" s="14" t="s">
        <v>63</v>
      </c>
      <c r="Z21" s="62">
        <f t="shared" si="0"/>
        <v>0</v>
      </c>
      <c r="AA21" s="29"/>
    </row>
    <row r="22" spans="2:27" x14ac:dyDescent="0.25">
      <c r="B22" s="40">
        <v>11</v>
      </c>
      <c r="C22" s="29"/>
      <c r="D22" s="41" t="s">
        <v>84</v>
      </c>
      <c r="E22" s="29"/>
      <c r="F22" s="29"/>
      <c r="G22" s="29"/>
      <c r="H22" s="29"/>
      <c r="I22" s="29"/>
      <c r="J22" s="29"/>
      <c r="K22" s="29"/>
      <c r="L22" s="29"/>
      <c r="M22" s="29"/>
      <c r="N22" s="41" t="s">
        <v>85</v>
      </c>
      <c r="O22" s="29"/>
      <c r="P22" s="29"/>
      <c r="Q22" s="29"/>
      <c r="R22" s="29"/>
      <c r="S22" s="29"/>
      <c r="T22" s="29"/>
      <c r="U22" s="62">
        <v>0</v>
      </c>
      <c r="V22" s="29"/>
      <c r="W22" s="29"/>
      <c r="X22" s="13" t="s">
        <v>66</v>
      </c>
      <c r="Y22" s="14" t="s">
        <v>63</v>
      </c>
      <c r="Z22" s="62">
        <f t="shared" si="0"/>
        <v>0</v>
      </c>
      <c r="AA22" s="29"/>
    </row>
    <row r="23" spans="2:27" s="67" customFormat="1" x14ac:dyDescent="0.25">
      <c r="B23" s="68">
        <v>12</v>
      </c>
      <c r="C23" s="69"/>
      <c r="D23" s="70" t="s">
        <v>86</v>
      </c>
      <c r="E23" s="69"/>
      <c r="F23" s="69"/>
      <c r="G23" s="69"/>
      <c r="H23" s="69"/>
      <c r="I23" s="69"/>
      <c r="J23" s="69"/>
      <c r="K23" s="69"/>
      <c r="L23" s="69"/>
      <c r="M23" s="69"/>
      <c r="N23" s="70" t="s">
        <v>87</v>
      </c>
      <c r="O23" s="69"/>
      <c r="P23" s="69"/>
      <c r="Q23" s="69"/>
      <c r="R23" s="69"/>
      <c r="S23" s="69"/>
      <c r="T23" s="69"/>
      <c r="U23" s="71">
        <v>0</v>
      </c>
      <c r="V23" s="69"/>
      <c r="W23" s="69"/>
      <c r="X23" s="72" t="s">
        <v>88</v>
      </c>
      <c r="Y23" s="73" t="s">
        <v>59</v>
      </c>
      <c r="Z23" s="71">
        <f t="shared" si="0"/>
        <v>0</v>
      </c>
      <c r="AA23" s="69"/>
    </row>
    <row r="24" spans="2:27" x14ac:dyDescent="0.25">
      <c r="B24" s="40">
        <v>13</v>
      </c>
      <c r="C24" s="29"/>
      <c r="D24" s="41" t="s">
        <v>89</v>
      </c>
      <c r="E24" s="29"/>
      <c r="F24" s="29"/>
      <c r="G24" s="29"/>
      <c r="H24" s="29"/>
      <c r="I24" s="29"/>
      <c r="J24" s="29"/>
      <c r="K24" s="29"/>
      <c r="L24" s="29"/>
      <c r="M24" s="29"/>
      <c r="N24" s="41" t="s">
        <v>90</v>
      </c>
      <c r="O24" s="29"/>
      <c r="P24" s="29"/>
      <c r="Q24" s="29"/>
      <c r="R24" s="29"/>
      <c r="S24" s="29"/>
      <c r="T24" s="29"/>
      <c r="U24" s="62">
        <v>0</v>
      </c>
      <c r="V24" s="29"/>
      <c r="W24" s="29"/>
      <c r="X24" s="13" t="s">
        <v>66</v>
      </c>
      <c r="Y24" s="14" t="s">
        <v>59</v>
      </c>
      <c r="Z24" s="62">
        <f t="shared" si="0"/>
        <v>0</v>
      </c>
      <c r="AA24" s="29"/>
    </row>
    <row r="25" spans="2:27" x14ac:dyDescent="0.25">
      <c r="B25" s="40">
        <v>14</v>
      </c>
      <c r="C25" s="29"/>
      <c r="D25" s="41" t="s">
        <v>91</v>
      </c>
      <c r="E25" s="29"/>
      <c r="F25" s="29"/>
      <c r="G25" s="29"/>
      <c r="H25" s="29"/>
      <c r="I25" s="29"/>
      <c r="J25" s="29"/>
      <c r="K25" s="29"/>
      <c r="L25" s="29"/>
      <c r="M25" s="29"/>
      <c r="N25" s="41" t="s">
        <v>92</v>
      </c>
      <c r="O25" s="29"/>
      <c r="P25" s="29"/>
      <c r="Q25" s="29"/>
      <c r="R25" s="29"/>
      <c r="S25" s="29"/>
      <c r="T25" s="29"/>
      <c r="U25" s="62">
        <v>0</v>
      </c>
      <c r="V25" s="29"/>
      <c r="W25" s="29"/>
      <c r="X25" s="13" t="s">
        <v>93</v>
      </c>
      <c r="Y25" s="14" t="s">
        <v>59</v>
      </c>
      <c r="Z25" s="62">
        <f t="shared" si="0"/>
        <v>0</v>
      </c>
      <c r="AA25" s="29"/>
    </row>
    <row r="26" spans="2:27" s="67" customFormat="1" x14ac:dyDescent="0.25">
      <c r="B26" s="68">
        <v>15</v>
      </c>
      <c r="C26" s="69"/>
      <c r="D26" s="70" t="s">
        <v>94</v>
      </c>
      <c r="E26" s="69"/>
      <c r="F26" s="69"/>
      <c r="G26" s="69"/>
      <c r="H26" s="69"/>
      <c r="I26" s="69"/>
      <c r="J26" s="69"/>
      <c r="K26" s="69"/>
      <c r="L26" s="69"/>
      <c r="M26" s="69"/>
      <c r="N26" s="70" t="s">
        <v>95</v>
      </c>
      <c r="O26" s="69"/>
      <c r="P26" s="69"/>
      <c r="Q26" s="69"/>
      <c r="R26" s="69"/>
      <c r="S26" s="69"/>
      <c r="T26" s="69"/>
      <c r="U26" s="71">
        <v>0</v>
      </c>
      <c r="V26" s="69"/>
      <c r="W26" s="69"/>
      <c r="X26" s="72" t="s">
        <v>96</v>
      </c>
      <c r="Y26" s="73" t="s">
        <v>59</v>
      </c>
      <c r="Z26" s="71">
        <f t="shared" si="0"/>
        <v>0</v>
      </c>
      <c r="AA26" s="69"/>
    </row>
    <row r="27" spans="2:27" s="67" customFormat="1" x14ac:dyDescent="0.25">
      <c r="B27" s="68">
        <v>16</v>
      </c>
      <c r="C27" s="69"/>
      <c r="D27" s="70" t="s">
        <v>97</v>
      </c>
      <c r="E27" s="69"/>
      <c r="F27" s="69"/>
      <c r="G27" s="69"/>
      <c r="H27" s="69"/>
      <c r="I27" s="69"/>
      <c r="J27" s="69"/>
      <c r="K27" s="69"/>
      <c r="L27" s="69"/>
      <c r="M27" s="69"/>
      <c r="N27" s="70" t="s">
        <v>98</v>
      </c>
      <c r="O27" s="69"/>
      <c r="P27" s="69"/>
      <c r="Q27" s="69"/>
      <c r="R27" s="69"/>
      <c r="S27" s="69"/>
      <c r="T27" s="69"/>
      <c r="U27" s="71">
        <v>0</v>
      </c>
      <c r="V27" s="69"/>
      <c r="W27" s="69"/>
      <c r="X27" s="72" t="s">
        <v>99</v>
      </c>
      <c r="Y27" s="73" t="s">
        <v>63</v>
      </c>
      <c r="Z27" s="71">
        <f t="shared" si="0"/>
        <v>0</v>
      </c>
      <c r="AA27" s="69"/>
    </row>
    <row r="28" spans="2:27" ht="18" customHeight="1" x14ac:dyDescent="0.25">
      <c r="B28" s="59" t="s">
        <v>194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18"/>
      <c r="AA28" s="24">
        <f>SUM(Z12:AA27)</f>
        <v>0</v>
      </c>
    </row>
    <row r="29" spans="2:27" ht="0" hidden="1" customHeight="1" x14ac:dyDescent="0.25"/>
    <row r="30" spans="2:27" ht="2.85" customHeight="1" x14ac:dyDescent="0.25"/>
    <row r="31" spans="2:27" ht="11.25" customHeight="1" x14ac:dyDescent="0.25">
      <c r="B31" s="30" t="s">
        <v>100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ht="1.5" customHeight="1" x14ac:dyDescent="0.25"/>
    <row r="33" spans="2:27" ht="11.25" customHeight="1" x14ac:dyDescent="0.25">
      <c r="C33" s="40" t="s">
        <v>101</v>
      </c>
      <c r="D33" s="29"/>
      <c r="F33" s="42">
        <f>AA28</f>
        <v>0</v>
      </c>
      <c r="G33" s="29"/>
      <c r="H33" s="29"/>
      <c r="I33" s="29"/>
      <c r="J33" s="29"/>
      <c r="K33" s="41"/>
      <c r="L33" s="29"/>
      <c r="M33" s="29"/>
      <c r="N33" s="29"/>
      <c r="O33" s="29"/>
      <c r="P33" s="29"/>
      <c r="Q33" s="29"/>
      <c r="R33" s="29"/>
    </row>
    <row r="34" spans="2:27" ht="9.9499999999999993" customHeight="1" x14ac:dyDescent="0.25"/>
    <row r="35" spans="2:27" ht="11.45" customHeight="1" x14ac:dyDescent="0.25">
      <c r="B35" s="36" t="s">
        <v>7</v>
      </c>
      <c r="C35" s="37"/>
      <c r="D35" s="37"/>
      <c r="E35" s="37"/>
      <c r="F35" s="37"/>
      <c r="G35" s="37"/>
      <c r="H35" s="37"/>
      <c r="J35" s="38" t="s">
        <v>12</v>
      </c>
      <c r="K35" s="37"/>
      <c r="L35" s="37"/>
      <c r="M35" s="37"/>
      <c r="N35" s="37"/>
      <c r="O35" s="37"/>
      <c r="P35" s="37"/>
    </row>
    <row r="36" spans="2:27" ht="11.25" customHeight="1" x14ac:dyDescent="0.25">
      <c r="B36" s="38" t="s">
        <v>13</v>
      </c>
      <c r="C36" s="37"/>
      <c r="D36" s="37"/>
      <c r="E36" s="37"/>
      <c r="F36" s="37"/>
      <c r="G36" s="37"/>
      <c r="H36" s="37"/>
      <c r="I36" s="15"/>
      <c r="J36" s="39">
        <f>F33</f>
        <v>0</v>
      </c>
      <c r="K36" s="37"/>
      <c r="L36" s="37"/>
      <c r="M36" s="37"/>
      <c r="N36" s="37"/>
      <c r="O36" s="37"/>
      <c r="P36" s="37"/>
    </row>
    <row r="37" spans="2:27" ht="0" hidden="1" customHeight="1" x14ac:dyDescent="0.25"/>
    <row r="38" spans="2:27" ht="3" customHeight="1" x14ac:dyDescent="0.25"/>
    <row r="39" spans="2:27" ht="11.25" customHeight="1" x14ac:dyDescent="0.25">
      <c r="B39" s="32" t="s">
        <v>42</v>
      </c>
      <c r="C39" s="29"/>
      <c r="D39" s="29"/>
      <c r="E39" s="29"/>
      <c r="F39" s="29"/>
      <c r="G39" s="29"/>
      <c r="H39" s="29"/>
      <c r="J39" s="33">
        <f>F33</f>
        <v>0</v>
      </c>
      <c r="K39" s="29"/>
      <c r="L39" s="29"/>
      <c r="M39" s="29"/>
      <c r="N39" s="29"/>
      <c r="O39" s="29"/>
      <c r="P39" s="29"/>
    </row>
    <row r="40" spans="2:27" ht="5.65" customHeight="1" x14ac:dyDescent="0.25"/>
    <row r="41" spans="2:27" ht="2.85" customHeight="1" x14ac:dyDescent="0.25"/>
    <row r="42" spans="2:27" ht="0" hidden="1" customHeight="1" x14ac:dyDescent="0.25"/>
    <row r="43" spans="2:27" ht="17.100000000000001" customHeight="1" x14ac:dyDescent="0.25">
      <c r="B43" s="55" t="s">
        <v>102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2:27" ht="2.85" customHeight="1" x14ac:dyDescent="0.25"/>
    <row r="45" spans="2:27" x14ac:dyDescent="0.25">
      <c r="B45" s="65" t="s">
        <v>50</v>
      </c>
      <c r="C45" s="63"/>
      <c r="D45" s="66" t="s">
        <v>51</v>
      </c>
      <c r="E45" s="63"/>
      <c r="F45" s="63"/>
      <c r="G45" s="63"/>
      <c r="H45" s="63"/>
      <c r="I45" s="63"/>
      <c r="J45" s="63"/>
      <c r="K45" s="63"/>
      <c r="L45" s="63"/>
      <c r="M45" s="63"/>
      <c r="N45" s="66" t="s">
        <v>11</v>
      </c>
      <c r="O45" s="63"/>
      <c r="P45" s="63"/>
      <c r="Q45" s="63"/>
      <c r="R45" s="63"/>
      <c r="S45" s="63"/>
      <c r="T45" s="63"/>
      <c r="U45" s="65" t="s">
        <v>52</v>
      </c>
      <c r="V45" s="63"/>
      <c r="W45" s="63"/>
      <c r="X45" s="17" t="s">
        <v>53</v>
      </c>
      <c r="Y45" s="19" t="s">
        <v>54</v>
      </c>
      <c r="Z45" s="65" t="s">
        <v>55</v>
      </c>
      <c r="AA45" s="63"/>
    </row>
    <row r="46" spans="2:27" s="67" customFormat="1" x14ac:dyDescent="0.25">
      <c r="B46" s="68">
        <v>1</v>
      </c>
      <c r="C46" s="69"/>
      <c r="D46" s="70" t="s">
        <v>103</v>
      </c>
      <c r="E46" s="69"/>
      <c r="F46" s="69"/>
      <c r="G46" s="69"/>
      <c r="H46" s="69"/>
      <c r="I46" s="69"/>
      <c r="J46" s="69"/>
      <c r="K46" s="69"/>
      <c r="L46" s="69"/>
      <c r="M46" s="69"/>
      <c r="N46" s="70" t="s">
        <v>104</v>
      </c>
      <c r="O46" s="69"/>
      <c r="P46" s="69"/>
      <c r="Q46" s="69"/>
      <c r="R46" s="69"/>
      <c r="S46" s="69"/>
      <c r="T46" s="69"/>
      <c r="U46" s="71">
        <v>0</v>
      </c>
      <c r="V46" s="69"/>
      <c r="W46" s="69"/>
      <c r="X46" s="72" t="s">
        <v>105</v>
      </c>
      <c r="Y46" s="73" t="s">
        <v>63</v>
      </c>
      <c r="Z46" s="71">
        <f>U46*X46</f>
        <v>0</v>
      </c>
      <c r="AA46" s="69"/>
    </row>
    <row r="47" spans="2:27" s="67" customFormat="1" x14ac:dyDescent="0.25">
      <c r="B47" s="68">
        <v>2</v>
      </c>
      <c r="C47" s="69"/>
      <c r="D47" s="70" t="s">
        <v>106</v>
      </c>
      <c r="E47" s="69"/>
      <c r="F47" s="69"/>
      <c r="G47" s="69"/>
      <c r="H47" s="69"/>
      <c r="I47" s="69"/>
      <c r="J47" s="69"/>
      <c r="K47" s="69"/>
      <c r="L47" s="69"/>
      <c r="M47" s="69"/>
      <c r="N47" s="70" t="s">
        <v>107</v>
      </c>
      <c r="O47" s="69"/>
      <c r="P47" s="69"/>
      <c r="Q47" s="69"/>
      <c r="R47" s="69"/>
      <c r="S47" s="69"/>
      <c r="T47" s="69"/>
      <c r="U47" s="71">
        <v>0</v>
      </c>
      <c r="V47" s="69"/>
      <c r="W47" s="69"/>
      <c r="X47" s="72" t="s">
        <v>108</v>
      </c>
      <c r="Y47" s="73" t="s">
        <v>59</v>
      </c>
      <c r="Z47" s="71">
        <f t="shared" ref="Z47:Z59" si="1">U47*X47</f>
        <v>0</v>
      </c>
      <c r="AA47" s="69"/>
    </row>
    <row r="48" spans="2:27" s="67" customFormat="1" x14ac:dyDescent="0.25">
      <c r="B48" s="68">
        <v>3</v>
      </c>
      <c r="C48" s="69"/>
      <c r="D48" s="70" t="s">
        <v>109</v>
      </c>
      <c r="E48" s="69"/>
      <c r="F48" s="69"/>
      <c r="G48" s="69"/>
      <c r="H48" s="69"/>
      <c r="I48" s="69"/>
      <c r="J48" s="69"/>
      <c r="K48" s="69"/>
      <c r="L48" s="69"/>
      <c r="M48" s="69"/>
      <c r="N48" s="70" t="s">
        <v>110</v>
      </c>
      <c r="O48" s="69"/>
      <c r="P48" s="69"/>
      <c r="Q48" s="69"/>
      <c r="R48" s="69"/>
      <c r="S48" s="69"/>
      <c r="T48" s="69"/>
      <c r="U48" s="71">
        <v>0</v>
      </c>
      <c r="V48" s="69"/>
      <c r="W48" s="69"/>
      <c r="X48" s="72" t="s">
        <v>111</v>
      </c>
      <c r="Y48" s="73" t="s">
        <v>112</v>
      </c>
      <c r="Z48" s="71">
        <f t="shared" si="1"/>
        <v>0</v>
      </c>
      <c r="AA48" s="69"/>
    </row>
    <row r="49" spans="2:27" s="67" customFormat="1" x14ac:dyDescent="0.25">
      <c r="B49" s="68">
        <v>4</v>
      </c>
      <c r="C49" s="69"/>
      <c r="D49" s="70" t="s">
        <v>113</v>
      </c>
      <c r="E49" s="69"/>
      <c r="F49" s="69"/>
      <c r="G49" s="69"/>
      <c r="H49" s="69"/>
      <c r="I49" s="69"/>
      <c r="J49" s="69"/>
      <c r="K49" s="69"/>
      <c r="L49" s="69"/>
      <c r="M49" s="69"/>
      <c r="N49" s="70" t="s">
        <v>114</v>
      </c>
      <c r="O49" s="69"/>
      <c r="P49" s="69"/>
      <c r="Q49" s="69"/>
      <c r="R49" s="69"/>
      <c r="S49" s="69"/>
      <c r="T49" s="69"/>
      <c r="U49" s="71">
        <v>0</v>
      </c>
      <c r="V49" s="69"/>
      <c r="W49" s="69"/>
      <c r="X49" s="72">
        <v>100</v>
      </c>
      <c r="Y49" s="73" t="s">
        <v>115</v>
      </c>
      <c r="Z49" s="71">
        <f t="shared" si="1"/>
        <v>0</v>
      </c>
      <c r="AA49" s="69"/>
    </row>
    <row r="50" spans="2:27" x14ac:dyDescent="0.25">
      <c r="B50" s="40">
        <v>5</v>
      </c>
      <c r="C50" s="29"/>
      <c r="D50" s="41" t="s">
        <v>116</v>
      </c>
      <c r="E50" s="29"/>
      <c r="F50" s="29"/>
      <c r="G50" s="29"/>
      <c r="H50" s="29"/>
      <c r="I50" s="29"/>
      <c r="J50" s="29"/>
      <c r="K50" s="29"/>
      <c r="L50" s="29"/>
      <c r="M50" s="29"/>
      <c r="N50" s="41" t="s">
        <v>117</v>
      </c>
      <c r="O50" s="29"/>
      <c r="P50" s="29"/>
      <c r="Q50" s="29"/>
      <c r="R50" s="29"/>
      <c r="S50" s="29"/>
      <c r="T50" s="29"/>
      <c r="U50" s="62">
        <v>0</v>
      </c>
      <c r="V50" s="29"/>
      <c r="W50" s="29"/>
      <c r="X50" s="13" t="s">
        <v>118</v>
      </c>
      <c r="Y50" s="14" t="s">
        <v>119</v>
      </c>
      <c r="Z50" s="62">
        <f t="shared" si="1"/>
        <v>0</v>
      </c>
      <c r="AA50" s="29"/>
    </row>
    <row r="51" spans="2:27" x14ac:dyDescent="0.25">
      <c r="B51" s="40">
        <v>6</v>
      </c>
      <c r="C51" s="29"/>
      <c r="D51" s="41" t="s">
        <v>116</v>
      </c>
      <c r="E51" s="29"/>
      <c r="F51" s="29"/>
      <c r="G51" s="29"/>
      <c r="H51" s="29"/>
      <c r="I51" s="29"/>
      <c r="J51" s="29"/>
      <c r="K51" s="29"/>
      <c r="L51" s="29"/>
      <c r="M51" s="29"/>
      <c r="N51" s="41" t="s">
        <v>120</v>
      </c>
      <c r="O51" s="29"/>
      <c r="P51" s="29"/>
      <c r="Q51" s="29"/>
      <c r="R51" s="29"/>
      <c r="S51" s="29"/>
      <c r="T51" s="29"/>
      <c r="U51" s="62">
        <v>0</v>
      </c>
      <c r="V51" s="29"/>
      <c r="W51" s="29"/>
      <c r="X51" s="13" t="s">
        <v>121</v>
      </c>
      <c r="Y51" s="14" t="s">
        <v>119</v>
      </c>
      <c r="Z51" s="62">
        <f t="shared" si="1"/>
        <v>0</v>
      </c>
      <c r="AA51" s="29"/>
    </row>
    <row r="52" spans="2:27" x14ac:dyDescent="0.25">
      <c r="B52" s="40">
        <v>7</v>
      </c>
      <c r="C52" s="29"/>
      <c r="D52" s="41" t="s">
        <v>122</v>
      </c>
      <c r="E52" s="29"/>
      <c r="F52" s="29"/>
      <c r="G52" s="29"/>
      <c r="H52" s="29"/>
      <c r="I52" s="29"/>
      <c r="J52" s="29"/>
      <c r="K52" s="29"/>
      <c r="L52" s="29"/>
      <c r="M52" s="29"/>
      <c r="N52" s="41" t="s">
        <v>123</v>
      </c>
      <c r="O52" s="29"/>
      <c r="P52" s="29"/>
      <c r="Q52" s="29"/>
      <c r="R52" s="29"/>
      <c r="S52" s="29"/>
      <c r="T52" s="29"/>
      <c r="U52" s="62">
        <v>0</v>
      </c>
      <c r="V52" s="29"/>
      <c r="W52" s="29"/>
      <c r="X52" s="13" t="s">
        <v>124</v>
      </c>
      <c r="Y52" s="14" t="s">
        <v>119</v>
      </c>
      <c r="Z52" s="62">
        <f t="shared" si="1"/>
        <v>0</v>
      </c>
      <c r="AA52" s="29"/>
    </row>
    <row r="53" spans="2:27" s="67" customFormat="1" ht="23.25" customHeight="1" x14ac:dyDescent="0.25">
      <c r="B53" s="68">
        <v>8</v>
      </c>
      <c r="C53" s="69"/>
      <c r="D53" s="70" t="s">
        <v>125</v>
      </c>
      <c r="E53" s="69"/>
      <c r="F53" s="69"/>
      <c r="G53" s="69"/>
      <c r="H53" s="69"/>
      <c r="I53" s="69"/>
      <c r="J53" s="69"/>
      <c r="K53" s="69"/>
      <c r="L53" s="69"/>
      <c r="M53" s="69"/>
      <c r="N53" s="70" t="s">
        <v>126</v>
      </c>
      <c r="O53" s="69"/>
      <c r="P53" s="69"/>
      <c r="Q53" s="69"/>
      <c r="R53" s="69"/>
      <c r="S53" s="69"/>
      <c r="T53" s="69"/>
      <c r="U53" s="71">
        <v>0</v>
      </c>
      <c r="V53" s="69"/>
      <c r="W53" s="69"/>
      <c r="X53" s="72">
        <v>280</v>
      </c>
      <c r="Y53" s="73" t="s">
        <v>59</v>
      </c>
      <c r="Z53" s="71">
        <f t="shared" si="1"/>
        <v>0</v>
      </c>
      <c r="AA53" s="69"/>
    </row>
    <row r="54" spans="2:27" s="67" customFormat="1" ht="26.25" customHeight="1" x14ac:dyDescent="0.25">
      <c r="B54" s="68">
        <v>9</v>
      </c>
      <c r="C54" s="69"/>
      <c r="D54" s="70" t="s">
        <v>127</v>
      </c>
      <c r="E54" s="69"/>
      <c r="F54" s="69"/>
      <c r="G54" s="69"/>
      <c r="H54" s="69"/>
      <c r="I54" s="69"/>
      <c r="J54" s="69"/>
      <c r="K54" s="69"/>
      <c r="L54" s="69"/>
      <c r="M54" s="69"/>
      <c r="N54" s="70" t="s">
        <v>128</v>
      </c>
      <c r="O54" s="69"/>
      <c r="P54" s="69"/>
      <c r="Q54" s="69"/>
      <c r="R54" s="69"/>
      <c r="S54" s="69"/>
      <c r="T54" s="69"/>
      <c r="U54" s="71">
        <v>0</v>
      </c>
      <c r="V54" s="69"/>
      <c r="W54" s="69"/>
      <c r="X54" s="72">
        <v>25</v>
      </c>
      <c r="Y54" s="73" t="s">
        <v>59</v>
      </c>
      <c r="Z54" s="71">
        <f t="shared" si="1"/>
        <v>0</v>
      </c>
      <c r="AA54" s="69"/>
    </row>
    <row r="55" spans="2:27" s="67" customFormat="1" ht="25.5" customHeight="1" x14ac:dyDescent="0.25">
      <c r="B55" s="68">
        <v>10</v>
      </c>
      <c r="C55" s="69"/>
      <c r="D55" s="70" t="s">
        <v>129</v>
      </c>
      <c r="E55" s="69"/>
      <c r="F55" s="69"/>
      <c r="G55" s="69"/>
      <c r="H55" s="69"/>
      <c r="I55" s="69"/>
      <c r="J55" s="69"/>
      <c r="K55" s="69"/>
      <c r="L55" s="69"/>
      <c r="M55" s="69"/>
      <c r="N55" s="70" t="s">
        <v>130</v>
      </c>
      <c r="O55" s="69"/>
      <c r="P55" s="69"/>
      <c r="Q55" s="69"/>
      <c r="R55" s="69"/>
      <c r="S55" s="69"/>
      <c r="T55" s="69"/>
      <c r="U55" s="71">
        <v>0</v>
      </c>
      <c r="V55" s="69"/>
      <c r="W55" s="69"/>
      <c r="X55" s="72">
        <v>20</v>
      </c>
      <c r="Y55" s="73" t="s">
        <v>119</v>
      </c>
      <c r="Z55" s="71">
        <f t="shared" si="1"/>
        <v>0</v>
      </c>
      <c r="AA55" s="69"/>
    </row>
    <row r="56" spans="2:27" s="67" customFormat="1" ht="24" customHeight="1" x14ac:dyDescent="0.25">
      <c r="B56" s="68">
        <v>11</v>
      </c>
      <c r="C56" s="69"/>
      <c r="D56" s="70" t="s">
        <v>131</v>
      </c>
      <c r="E56" s="69"/>
      <c r="F56" s="69"/>
      <c r="G56" s="69"/>
      <c r="H56" s="69"/>
      <c r="I56" s="69"/>
      <c r="J56" s="69"/>
      <c r="K56" s="69"/>
      <c r="L56" s="69"/>
      <c r="M56" s="69"/>
      <c r="N56" s="70" t="s">
        <v>132</v>
      </c>
      <c r="O56" s="69"/>
      <c r="P56" s="69"/>
      <c r="Q56" s="69"/>
      <c r="R56" s="69"/>
      <c r="S56" s="69"/>
      <c r="T56" s="69"/>
      <c r="U56" s="71">
        <v>0</v>
      </c>
      <c r="V56" s="69"/>
      <c r="W56" s="69"/>
      <c r="X56" s="72">
        <v>280</v>
      </c>
      <c r="Y56" s="73" t="s">
        <v>59</v>
      </c>
      <c r="Z56" s="71">
        <f t="shared" si="1"/>
        <v>0</v>
      </c>
      <c r="AA56" s="69"/>
    </row>
    <row r="57" spans="2:27" s="67" customFormat="1" ht="26.25" customHeight="1" x14ac:dyDescent="0.25">
      <c r="B57" s="68">
        <v>12</v>
      </c>
      <c r="C57" s="69"/>
      <c r="D57" s="70" t="s">
        <v>133</v>
      </c>
      <c r="E57" s="69"/>
      <c r="F57" s="69"/>
      <c r="G57" s="69"/>
      <c r="H57" s="69"/>
      <c r="I57" s="69"/>
      <c r="J57" s="69"/>
      <c r="K57" s="69"/>
      <c r="L57" s="69"/>
      <c r="M57" s="69"/>
      <c r="N57" s="70" t="s">
        <v>134</v>
      </c>
      <c r="O57" s="69"/>
      <c r="P57" s="69"/>
      <c r="Q57" s="69"/>
      <c r="R57" s="69"/>
      <c r="S57" s="69"/>
      <c r="T57" s="69"/>
      <c r="U57" s="71">
        <v>0</v>
      </c>
      <c r="V57" s="69"/>
      <c r="W57" s="69"/>
      <c r="X57" s="72">
        <v>25</v>
      </c>
      <c r="Y57" s="73" t="s">
        <v>59</v>
      </c>
      <c r="Z57" s="71">
        <f t="shared" si="1"/>
        <v>0</v>
      </c>
      <c r="AA57" s="69"/>
    </row>
    <row r="58" spans="2:27" s="67" customFormat="1" x14ac:dyDescent="0.25">
      <c r="B58" s="68">
        <v>13</v>
      </c>
      <c r="C58" s="69"/>
      <c r="D58" s="70" t="s">
        <v>135</v>
      </c>
      <c r="E58" s="69"/>
      <c r="F58" s="69"/>
      <c r="G58" s="69"/>
      <c r="H58" s="69"/>
      <c r="I58" s="69"/>
      <c r="J58" s="69"/>
      <c r="K58" s="69"/>
      <c r="L58" s="69"/>
      <c r="M58" s="69"/>
      <c r="N58" s="70" t="s">
        <v>136</v>
      </c>
      <c r="O58" s="69"/>
      <c r="P58" s="69"/>
      <c r="Q58" s="69"/>
      <c r="R58" s="69"/>
      <c r="S58" s="69"/>
      <c r="T58" s="69"/>
      <c r="U58" s="71">
        <v>0</v>
      </c>
      <c r="V58" s="69"/>
      <c r="W58" s="69"/>
      <c r="X58" s="72">
        <v>100</v>
      </c>
      <c r="Y58" s="73" t="s">
        <v>115</v>
      </c>
      <c r="Z58" s="71">
        <f t="shared" si="1"/>
        <v>0</v>
      </c>
      <c r="AA58" s="69"/>
    </row>
    <row r="59" spans="2:27" s="67" customFormat="1" ht="23.25" customHeight="1" x14ac:dyDescent="0.25">
      <c r="B59" s="68">
        <v>14</v>
      </c>
      <c r="C59" s="69"/>
      <c r="D59" s="70" t="s">
        <v>137</v>
      </c>
      <c r="E59" s="69"/>
      <c r="F59" s="69"/>
      <c r="G59" s="69"/>
      <c r="H59" s="69"/>
      <c r="I59" s="69"/>
      <c r="J59" s="69"/>
      <c r="K59" s="69"/>
      <c r="L59" s="69"/>
      <c r="M59" s="69"/>
      <c r="N59" s="70" t="s">
        <v>138</v>
      </c>
      <c r="O59" s="69"/>
      <c r="P59" s="69"/>
      <c r="Q59" s="69"/>
      <c r="R59" s="69"/>
      <c r="S59" s="69"/>
      <c r="T59" s="69"/>
      <c r="U59" s="71">
        <v>0</v>
      </c>
      <c r="V59" s="69"/>
      <c r="W59" s="69"/>
      <c r="X59" s="72" t="s">
        <v>139</v>
      </c>
      <c r="Y59" s="73" t="s">
        <v>115</v>
      </c>
      <c r="Z59" s="71">
        <f t="shared" si="1"/>
        <v>0</v>
      </c>
      <c r="AA59" s="69"/>
    </row>
    <row r="60" spans="2:27" ht="18" customHeight="1" x14ac:dyDescent="0.25">
      <c r="B60" s="59" t="s">
        <v>194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18"/>
      <c r="AA60" s="24">
        <f>SUM(Z46:AA59)</f>
        <v>0</v>
      </c>
    </row>
    <row r="61" spans="2:27" ht="2.85" customHeight="1" x14ac:dyDescent="0.25"/>
    <row r="62" spans="2:27" ht="11.25" customHeight="1" x14ac:dyDescent="0.25">
      <c r="B62" s="30" t="s">
        <v>100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2:27" ht="1.5" customHeight="1" x14ac:dyDescent="0.25"/>
    <row r="64" spans="2:27" ht="11.25" customHeight="1" x14ac:dyDescent="0.25">
      <c r="C64" s="40" t="s">
        <v>101</v>
      </c>
      <c r="D64" s="29"/>
      <c r="F64" s="42">
        <f>AA60</f>
        <v>0</v>
      </c>
      <c r="G64" s="29"/>
      <c r="H64" s="29"/>
      <c r="I64" s="29"/>
      <c r="J64" s="29"/>
      <c r="K64" s="29"/>
      <c r="M64" s="41"/>
      <c r="N64" s="29"/>
      <c r="O64" s="29"/>
      <c r="P64" s="29"/>
      <c r="Q64" s="29"/>
      <c r="R64" s="29"/>
      <c r="S64" s="29"/>
    </row>
    <row r="65" spans="2:27" ht="9.9499999999999993" customHeight="1" x14ac:dyDescent="0.25"/>
    <row r="66" spans="2:27" ht="11.45" customHeight="1" x14ac:dyDescent="0.25">
      <c r="B66" s="36" t="s">
        <v>7</v>
      </c>
      <c r="C66" s="37"/>
      <c r="D66" s="37"/>
      <c r="E66" s="37"/>
      <c r="F66" s="37"/>
      <c r="G66" s="37"/>
      <c r="H66" s="37"/>
      <c r="J66" s="38" t="s">
        <v>12</v>
      </c>
      <c r="K66" s="37"/>
      <c r="L66" s="37"/>
      <c r="M66" s="37"/>
      <c r="N66" s="37"/>
      <c r="O66" s="37"/>
      <c r="P66" s="37"/>
    </row>
    <row r="67" spans="2:27" ht="11.25" customHeight="1" x14ac:dyDescent="0.25">
      <c r="B67" s="38" t="s">
        <v>13</v>
      </c>
      <c r="C67" s="37"/>
      <c r="D67" s="37"/>
      <c r="E67" s="37"/>
      <c r="F67" s="37"/>
      <c r="G67" s="37"/>
      <c r="H67" s="37"/>
      <c r="I67" s="15"/>
      <c r="J67" s="39">
        <f>AA60</f>
        <v>0</v>
      </c>
      <c r="K67" s="37"/>
      <c r="L67" s="37"/>
      <c r="M67" s="37"/>
      <c r="N67" s="37"/>
      <c r="O67" s="37"/>
      <c r="P67" s="37"/>
    </row>
    <row r="68" spans="2:27" ht="0" hidden="1" customHeight="1" x14ac:dyDescent="0.25"/>
    <row r="69" spans="2:27" ht="3" customHeight="1" x14ac:dyDescent="0.25"/>
    <row r="70" spans="2:27" ht="11.25" customHeight="1" x14ac:dyDescent="0.25">
      <c r="B70" s="32" t="s">
        <v>42</v>
      </c>
      <c r="C70" s="29"/>
      <c r="D70" s="29"/>
      <c r="E70" s="29"/>
      <c r="F70" s="29"/>
      <c r="G70" s="29"/>
      <c r="H70" s="29"/>
      <c r="J70" s="33">
        <f>AA60</f>
        <v>0</v>
      </c>
      <c r="K70" s="29"/>
      <c r="L70" s="29"/>
      <c r="M70" s="29"/>
      <c r="N70" s="29"/>
      <c r="O70" s="29"/>
      <c r="P70" s="29"/>
    </row>
    <row r="71" spans="2:27" ht="5.65" customHeight="1" x14ac:dyDescent="0.25"/>
    <row r="72" spans="2:27" ht="2.85" customHeight="1" x14ac:dyDescent="0.25"/>
    <row r="73" spans="2:27" ht="0" hidden="1" customHeight="1" x14ac:dyDescent="0.25"/>
    <row r="74" spans="2:27" ht="17.100000000000001" customHeight="1" x14ac:dyDescent="0.25">
      <c r="B74" s="55" t="s">
        <v>140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2:27" ht="2.85" customHeight="1" x14ac:dyDescent="0.25"/>
    <row r="76" spans="2:27" x14ac:dyDescent="0.25">
      <c r="B76" s="65" t="s">
        <v>50</v>
      </c>
      <c r="C76" s="63"/>
      <c r="D76" s="66" t="s">
        <v>51</v>
      </c>
      <c r="E76" s="63"/>
      <c r="F76" s="63"/>
      <c r="G76" s="63"/>
      <c r="H76" s="63"/>
      <c r="I76" s="63"/>
      <c r="J76" s="63"/>
      <c r="K76" s="63"/>
      <c r="L76" s="63"/>
      <c r="M76" s="63"/>
      <c r="N76" s="66" t="s">
        <v>11</v>
      </c>
      <c r="O76" s="63"/>
      <c r="P76" s="63"/>
      <c r="Q76" s="63"/>
      <c r="R76" s="63"/>
      <c r="S76" s="63"/>
      <c r="T76" s="63"/>
      <c r="U76" s="65" t="s">
        <v>52</v>
      </c>
      <c r="V76" s="63"/>
      <c r="W76" s="63"/>
      <c r="X76" s="17" t="s">
        <v>53</v>
      </c>
      <c r="Y76" s="19" t="s">
        <v>54</v>
      </c>
      <c r="Z76" s="65" t="s">
        <v>55</v>
      </c>
      <c r="AA76" s="63"/>
    </row>
    <row r="77" spans="2:27" x14ac:dyDescent="0.25">
      <c r="B77" s="40">
        <v>1</v>
      </c>
      <c r="C77" s="29"/>
      <c r="D77" s="41" t="s">
        <v>141</v>
      </c>
      <c r="E77" s="29"/>
      <c r="F77" s="29"/>
      <c r="G77" s="29"/>
      <c r="H77" s="29"/>
      <c r="I77" s="29"/>
      <c r="J77" s="29"/>
      <c r="K77" s="29"/>
      <c r="L77" s="29"/>
      <c r="M77" s="29"/>
      <c r="N77" s="41" t="s">
        <v>142</v>
      </c>
      <c r="O77" s="29"/>
      <c r="P77" s="29"/>
      <c r="Q77" s="29"/>
      <c r="R77" s="29"/>
      <c r="S77" s="29"/>
      <c r="T77" s="29"/>
      <c r="U77" s="62">
        <v>0</v>
      </c>
      <c r="V77" s="29"/>
      <c r="W77" s="29"/>
      <c r="X77" s="13" t="s">
        <v>82</v>
      </c>
      <c r="Y77" s="14" t="s">
        <v>143</v>
      </c>
      <c r="Z77" s="62">
        <f>U77*X77</f>
        <v>0</v>
      </c>
      <c r="AA77" s="29"/>
    </row>
    <row r="78" spans="2:27" x14ac:dyDescent="0.25">
      <c r="B78" s="40">
        <v>2</v>
      </c>
      <c r="C78" s="29"/>
      <c r="D78" s="41" t="s">
        <v>141</v>
      </c>
      <c r="E78" s="29"/>
      <c r="F78" s="29"/>
      <c r="G78" s="29"/>
      <c r="H78" s="29"/>
      <c r="I78" s="29"/>
      <c r="J78" s="29"/>
      <c r="K78" s="29"/>
      <c r="L78" s="29"/>
      <c r="M78" s="29"/>
      <c r="N78" s="41" t="s">
        <v>144</v>
      </c>
      <c r="O78" s="29"/>
      <c r="P78" s="29"/>
      <c r="Q78" s="29"/>
      <c r="R78" s="29"/>
      <c r="S78" s="29"/>
      <c r="T78" s="29"/>
      <c r="U78" s="62">
        <v>0</v>
      </c>
      <c r="V78" s="29"/>
      <c r="W78" s="29"/>
      <c r="X78" s="13" t="s">
        <v>82</v>
      </c>
      <c r="Y78" s="14" t="s">
        <v>143</v>
      </c>
      <c r="Z78" s="62">
        <f t="shared" ref="Z78:Z82" si="2">U78*X78</f>
        <v>0</v>
      </c>
      <c r="AA78" s="29"/>
    </row>
    <row r="79" spans="2:27" s="67" customFormat="1" x14ac:dyDescent="0.25">
      <c r="B79" s="68">
        <v>3</v>
      </c>
      <c r="C79" s="69"/>
      <c r="D79" s="70" t="s">
        <v>141</v>
      </c>
      <c r="E79" s="69"/>
      <c r="F79" s="69"/>
      <c r="G79" s="69"/>
      <c r="H79" s="69"/>
      <c r="I79" s="69"/>
      <c r="J79" s="69"/>
      <c r="K79" s="69"/>
      <c r="L79" s="69"/>
      <c r="M79" s="69"/>
      <c r="N79" s="70" t="s">
        <v>145</v>
      </c>
      <c r="O79" s="69"/>
      <c r="P79" s="69"/>
      <c r="Q79" s="69"/>
      <c r="R79" s="69"/>
      <c r="S79" s="69"/>
      <c r="T79" s="69"/>
      <c r="U79" s="71">
        <v>0</v>
      </c>
      <c r="V79" s="69"/>
      <c r="W79" s="69"/>
      <c r="X79" s="72" t="s">
        <v>82</v>
      </c>
      <c r="Y79" s="73" t="s">
        <v>143</v>
      </c>
      <c r="Z79" s="71">
        <f t="shared" si="2"/>
        <v>0</v>
      </c>
      <c r="AA79" s="69"/>
    </row>
    <row r="80" spans="2:27" x14ac:dyDescent="0.25">
      <c r="B80" s="40">
        <v>4</v>
      </c>
      <c r="C80" s="29"/>
      <c r="D80" s="41" t="s">
        <v>141</v>
      </c>
      <c r="E80" s="29"/>
      <c r="F80" s="29"/>
      <c r="G80" s="29"/>
      <c r="H80" s="29"/>
      <c r="I80" s="29"/>
      <c r="J80" s="29"/>
      <c r="K80" s="29"/>
      <c r="L80" s="29"/>
      <c r="M80" s="29"/>
      <c r="N80" s="41" t="s">
        <v>146</v>
      </c>
      <c r="O80" s="29"/>
      <c r="P80" s="29"/>
      <c r="Q80" s="29"/>
      <c r="R80" s="29"/>
      <c r="S80" s="29"/>
      <c r="T80" s="29"/>
      <c r="U80" s="62">
        <v>0</v>
      </c>
      <c r="V80" s="29"/>
      <c r="W80" s="29"/>
      <c r="X80" s="13" t="s">
        <v>82</v>
      </c>
      <c r="Y80" s="14" t="s">
        <v>143</v>
      </c>
      <c r="Z80" s="62">
        <f t="shared" si="2"/>
        <v>0</v>
      </c>
      <c r="AA80" s="29"/>
    </row>
    <row r="81" spans="2:27" x14ac:dyDescent="0.25">
      <c r="B81" s="40">
        <v>5</v>
      </c>
      <c r="C81" s="29"/>
      <c r="D81" s="41" t="s">
        <v>147</v>
      </c>
      <c r="E81" s="29"/>
      <c r="F81" s="29"/>
      <c r="G81" s="29"/>
      <c r="H81" s="29"/>
      <c r="I81" s="29"/>
      <c r="J81" s="29"/>
      <c r="K81" s="29"/>
      <c r="L81" s="29"/>
      <c r="M81" s="29"/>
      <c r="N81" s="41" t="s">
        <v>148</v>
      </c>
      <c r="O81" s="29"/>
      <c r="P81" s="29"/>
      <c r="Q81" s="29"/>
      <c r="R81" s="29"/>
      <c r="S81" s="29"/>
      <c r="T81" s="29"/>
      <c r="U81" s="62">
        <v>0</v>
      </c>
      <c r="V81" s="29"/>
      <c r="W81" s="29"/>
      <c r="X81" s="13" t="s">
        <v>149</v>
      </c>
      <c r="Y81" s="14" t="s">
        <v>150</v>
      </c>
      <c r="Z81" s="62">
        <f t="shared" si="2"/>
        <v>0</v>
      </c>
      <c r="AA81" s="29"/>
    </row>
    <row r="82" spans="2:27" x14ac:dyDescent="0.25">
      <c r="B82" s="40">
        <v>6</v>
      </c>
      <c r="C82" s="29"/>
      <c r="D82" s="41" t="s">
        <v>135</v>
      </c>
      <c r="E82" s="29"/>
      <c r="F82" s="29"/>
      <c r="G82" s="29"/>
      <c r="H82" s="29"/>
      <c r="I82" s="29"/>
      <c r="J82" s="29"/>
      <c r="K82" s="29"/>
      <c r="L82" s="29"/>
      <c r="M82" s="29"/>
      <c r="N82" s="41" t="s">
        <v>151</v>
      </c>
      <c r="O82" s="29"/>
      <c r="P82" s="29"/>
      <c r="Q82" s="29"/>
      <c r="R82" s="29"/>
      <c r="S82" s="29"/>
      <c r="T82" s="29"/>
      <c r="U82" s="62">
        <v>0</v>
      </c>
      <c r="V82" s="29"/>
      <c r="W82" s="29"/>
      <c r="X82" s="13" t="s">
        <v>82</v>
      </c>
      <c r="Y82" s="14" t="s">
        <v>152</v>
      </c>
      <c r="Z82" s="62">
        <f t="shared" si="2"/>
        <v>0</v>
      </c>
      <c r="AA82" s="29"/>
    </row>
    <row r="83" spans="2:27" ht="17.25" customHeight="1" x14ac:dyDescent="0.25">
      <c r="B83" s="59" t="s">
        <v>194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18"/>
      <c r="AA83" s="24">
        <f>SUM(Z77:AA82)</f>
        <v>0</v>
      </c>
    </row>
    <row r="84" spans="2:27" ht="2.85" customHeight="1" x14ac:dyDescent="0.25"/>
    <row r="85" spans="2:27" ht="11.25" customHeight="1" x14ac:dyDescent="0.25">
      <c r="B85" s="30" t="s">
        <v>100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2:27" ht="1.5" customHeight="1" x14ac:dyDescent="0.25"/>
    <row r="87" spans="2:27" ht="11.25" customHeight="1" x14ac:dyDescent="0.25">
      <c r="C87" s="40" t="s">
        <v>101</v>
      </c>
      <c r="D87" s="29"/>
      <c r="F87" s="42">
        <f>AA83</f>
        <v>0</v>
      </c>
      <c r="G87" s="29"/>
      <c r="H87" s="29"/>
      <c r="I87" s="29"/>
      <c r="J87" s="29"/>
      <c r="K87" s="41"/>
      <c r="L87" s="29"/>
      <c r="M87" s="29"/>
      <c r="N87" s="29"/>
      <c r="O87" s="29"/>
      <c r="P87" s="29"/>
      <c r="Q87" s="29"/>
      <c r="R87" s="29"/>
    </row>
    <row r="88" spans="2:27" ht="9.9499999999999993" customHeight="1" x14ac:dyDescent="0.25"/>
    <row r="89" spans="2:27" ht="11.45" customHeight="1" x14ac:dyDescent="0.25">
      <c r="B89" s="36" t="s">
        <v>7</v>
      </c>
      <c r="C89" s="37"/>
      <c r="D89" s="37"/>
      <c r="E89" s="37"/>
      <c r="F89" s="37"/>
      <c r="G89" s="37"/>
      <c r="H89" s="37"/>
      <c r="J89" s="38" t="s">
        <v>12</v>
      </c>
      <c r="K89" s="37"/>
      <c r="L89" s="37"/>
      <c r="M89" s="37"/>
      <c r="N89" s="37"/>
      <c r="O89" s="37"/>
      <c r="P89" s="37"/>
    </row>
    <row r="90" spans="2:27" ht="11.25" customHeight="1" x14ac:dyDescent="0.25">
      <c r="B90" s="38" t="s">
        <v>13</v>
      </c>
      <c r="C90" s="37"/>
      <c r="D90" s="37"/>
      <c r="E90" s="37"/>
      <c r="F90" s="37"/>
      <c r="G90" s="37"/>
      <c r="H90" s="37"/>
      <c r="I90" s="15"/>
      <c r="J90" s="39">
        <f>F87</f>
        <v>0</v>
      </c>
      <c r="K90" s="37"/>
      <c r="L90" s="37"/>
      <c r="M90" s="37"/>
      <c r="N90" s="37"/>
      <c r="O90" s="37"/>
      <c r="P90" s="37"/>
    </row>
    <row r="91" spans="2:27" ht="0" hidden="1" customHeight="1" x14ac:dyDescent="0.25"/>
    <row r="92" spans="2:27" ht="3" customHeight="1" x14ac:dyDescent="0.25"/>
    <row r="93" spans="2:27" ht="11.25" customHeight="1" x14ac:dyDescent="0.25">
      <c r="B93" s="32" t="s">
        <v>42</v>
      </c>
      <c r="C93" s="29"/>
      <c r="D93" s="29"/>
      <c r="E93" s="29"/>
      <c r="F93" s="29"/>
      <c r="G93" s="29"/>
      <c r="H93" s="29"/>
      <c r="J93" s="33">
        <f>F87</f>
        <v>0</v>
      </c>
      <c r="K93" s="29"/>
      <c r="L93" s="29"/>
      <c r="M93" s="29"/>
      <c r="N93" s="29"/>
      <c r="O93" s="29"/>
      <c r="P93" s="29"/>
    </row>
    <row r="94" spans="2:27" ht="11.45" customHeight="1" x14ac:dyDescent="0.25"/>
    <row r="95" spans="2:27" ht="2.85" customHeight="1" x14ac:dyDescent="0.25"/>
    <row r="96" spans="2:27" ht="0" hidden="1" customHeight="1" x14ac:dyDescent="0.25"/>
    <row r="97" spans="2:27" ht="17.100000000000001" customHeight="1" x14ac:dyDescent="0.25">
      <c r="B97" s="55" t="s">
        <v>153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2:27" ht="2.85" customHeight="1" x14ac:dyDescent="0.25"/>
    <row r="99" spans="2:27" x14ac:dyDescent="0.25">
      <c r="B99" s="59" t="s">
        <v>50</v>
      </c>
      <c r="C99" s="63"/>
      <c r="D99" s="64" t="s">
        <v>51</v>
      </c>
      <c r="E99" s="63"/>
      <c r="F99" s="63"/>
      <c r="G99" s="63"/>
      <c r="H99" s="63"/>
      <c r="I99" s="63"/>
      <c r="J99" s="63"/>
      <c r="K99" s="63"/>
      <c r="L99" s="63"/>
      <c r="M99" s="63"/>
      <c r="N99" s="64" t="s">
        <v>11</v>
      </c>
      <c r="O99" s="63"/>
      <c r="P99" s="63"/>
      <c r="Q99" s="63"/>
      <c r="R99" s="63"/>
      <c r="S99" s="63"/>
      <c r="T99" s="63"/>
      <c r="U99" s="59" t="s">
        <v>52</v>
      </c>
      <c r="V99" s="63"/>
      <c r="W99" s="63"/>
      <c r="X99" s="21" t="s">
        <v>53</v>
      </c>
      <c r="Y99" s="22" t="s">
        <v>54</v>
      </c>
      <c r="Z99" s="59" t="s">
        <v>55</v>
      </c>
      <c r="AA99" s="63"/>
    </row>
    <row r="100" spans="2:27" x14ac:dyDescent="0.25">
      <c r="B100" s="40">
        <v>1</v>
      </c>
      <c r="C100" s="29"/>
      <c r="D100" s="41" t="s">
        <v>154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41" t="s">
        <v>155</v>
      </c>
      <c r="O100" s="29"/>
      <c r="P100" s="29"/>
      <c r="Q100" s="29"/>
      <c r="R100" s="29"/>
      <c r="S100" s="29"/>
      <c r="T100" s="29"/>
      <c r="U100" s="62">
        <v>0</v>
      </c>
      <c r="V100" s="29"/>
      <c r="W100" s="29"/>
      <c r="X100" s="20">
        <v>3</v>
      </c>
      <c r="Y100" s="14" t="s">
        <v>63</v>
      </c>
      <c r="Z100" s="62">
        <f>U100*X100</f>
        <v>0</v>
      </c>
      <c r="AA100" s="29"/>
    </row>
    <row r="101" spans="2:27" x14ac:dyDescent="0.25">
      <c r="B101" s="40">
        <v>2</v>
      </c>
      <c r="C101" s="29"/>
      <c r="D101" s="41" t="s">
        <v>156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41" t="s">
        <v>157</v>
      </c>
      <c r="O101" s="29"/>
      <c r="P101" s="29"/>
      <c r="Q101" s="29"/>
      <c r="R101" s="29"/>
      <c r="S101" s="29"/>
      <c r="T101" s="29"/>
      <c r="U101" s="62">
        <v>0</v>
      </c>
      <c r="V101" s="29"/>
      <c r="W101" s="29"/>
      <c r="X101" s="20">
        <v>1</v>
      </c>
      <c r="Y101" s="14" t="s">
        <v>63</v>
      </c>
      <c r="Z101" s="62">
        <f t="shared" ref="Z101:Z119" si="3">U101*X101</f>
        <v>0</v>
      </c>
      <c r="AA101" s="29"/>
    </row>
    <row r="102" spans="2:27" s="67" customFormat="1" x14ac:dyDescent="0.25">
      <c r="B102" s="68">
        <v>3</v>
      </c>
      <c r="C102" s="69"/>
      <c r="D102" s="70" t="s">
        <v>158</v>
      </c>
      <c r="E102" s="69"/>
      <c r="F102" s="69"/>
      <c r="G102" s="69"/>
      <c r="H102" s="69"/>
      <c r="I102" s="69"/>
      <c r="J102" s="69"/>
      <c r="K102" s="69"/>
      <c r="L102" s="69"/>
      <c r="M102" s="69"/>
      <c r="N102" s="70" t="s">
        <v>159</v>
      </c>
      <c r="O102" s="69"/>
      <c r="P102" s="69"/>
      <c r="Q102" s="69"/>
      <c r="R102" s="69"/>
      <c r="S102" s="69"/>
      <c r="T102" s="69"/>
      <c r="U102" s="71">
        <v>0</v>
      </c>
      <c r="V102" s="69"/>
      <c r="W102" s="69"/>
      <c r="X102" s="74">
        <v>350</v>
      </c>
      <c r="Y102" s="73" t="s">
        <v>59</v>
      </c>
      <c r="Z102" s="71">
        <f t="shared" si="3"/>
        <v>0</v>
      </c>
      <c r="AA102" s="69"/>
    </row>
    <row r="103" spans="2:27" x14ac:dyDescent="0.25">
      <c r="B103" s="40">
        <v>4</v>
      </c>
      <c r="C103" s="29"/>
      <c r="D103" s="41" t="s">
        <v>160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41" t="s">
        <v>161</v>
      </c>
      <c r="O103" s="29"/>
      <c r="P103" s="29"/>
      <c r="Q103" s="29"/>
      <c r="R103" s="29"/>
      <c r="S103" s="29"/>
      <c r="T103" s="29"/>
      <c r="U103" s="62">
        <v>0</v>
      </c>
      <c r="V103" s="29"/>
      <c r="W103" s="29"/>
      <c r="X103" s="20">
        <v>18</v>
      </c>
      <c r="Y103" s="14" t="s">
        <v>63</v>
      </c>
      <c r="Z103" s="62">
        <f t="shared" si="3"/>
        <v>0</v>
      </c>
      <c r="AA103" s="29"/>
    </row>
    <row r="104" spans="2:27" x14ac:dyDescent="0.25">
      <c r="B104" s="40">
        <v>5</v>
      </c>
      <c r="C104" s="29"/>
      <c r="D104" s="41" t="s">
        <v>162</v>
      </c>
      <c r="E104" s="29"/>
      <c r="F104" s="29"/>
      <c r="G104" s="29"/>
      <c r="H104" s="29"/>
      <c r="I104" s="29"/>
      <c r="J104" s="29"/>
      <c r="K104" s="29"/>
      <c r="L104" s="29"/>
      <c r="M104" s="29"/>
      <c r="N104" s="41" t="s">
        <v>163</v>
      </c>
      <c r="O104" s="29"/>
      <c r="P104" s="29"/>
      <c r="Q104" s="29"/>
      <c r="R104" s="29"/>
      <c r="S104" s="29"/>
      <c r="T104" s="29"/>
      <c r="U104" s="62">
        <v>0</v>
      </c>
      <c r="V104" s="29"/>
      <c r="W104" s="29"/>
      <c r="X104" s="20">
        <v>5.3</v>
      </c>
      <c r="Y104" s="14" t="s">
        <v>119</v>
      </c>
      <c r="Z104" s="62">
        <f t="shared" si="3"/>
        <v>0</v>
      </c>
      <c r="AA104" s="29"/>
    </row>
    <row r="105" spans="2:27" x14ac:dyDescent="0.25">
      <c r="B105" s="40">
        <v>6</v>
      </c>
      <c r="C105" s="29"/>
      <c r="D105" s="41" t="s">
        <v>162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41" t="s">
        <v>164</v>
      </c>
      <c r="O105" s="29"/>
      <c r="P105" s="29"/>
      <c r="Q105" s="29"/>
      <c r="R105" s="29"/>
      <c r="S105" s="29"/>
      <c r="T105" s="29"/>
      <c r="U105" s="62">
        <v>0</v>
      </c>
      <c r="V105" s="29"/>
      <c r="W105" s="29"/>
      <c r="X105" s="20">
        <v>1</v>
      </c>
      <c r="Y105" s="14" t="s">
        <v>63</v>
      </c>
      <c r="Z105" s="62">
        <f t="shared" si="3"/>
        <v>0</v>
      </c>
      <c r="AA105" s="29"/>
    </row>
    <row r="106" spans="2:27" x14ac:dyDescent="0.25">
      <c r="B106" s="40">
        <v>7</v>
      </c>
      <c r="C106" s="29"/>
      <c r="D106" s="41" t="s">
        <v>162</v>
      </c>
      <c r="E106" s="29"/>
      <c r="F106" s="29"/>
      <c r="G106" s="29"/>
      <c r="H106" s="29"/>
      <c r="I106" s="29"/>
      <c r="J106" s="29"/>
      <c r="K106" s="29"/>
      <c r="L106" s="29"/>
      <c r="M106" s="29"/>
      <c r="N106" s="41" t="s">
        <v>165</v>
      </c>
      <c r="O106" s="29"/>
      <c r="P106" s="29"/>
      <c r="Q106" s="29"/>
      <c r="R106" s="29"/>
      <c r="S106" s="29"/>
      <c r="T106" s="29"/>
      <c r="U106" s="62">
        <v>0</v>
      </c>
      <c r="V106" s="29"/>
      <c r="W106" s="29"/>
      <c r="X106" s="20">
        <v>18</v>
      </c>
      <c r="Y106" s="14" t="s">
        <v>63</v>
      </c>
      <c r="Z106" s="62">
        <f t="shared" si="3"/>
        <v>0</v>
      </c>
      <c r="AA106" s="29"/>
    </row>
    <row r="107" spans="2:27" x14ac:dyDescent="0.25">
      <c r="B107" s="40">
        <v>8</v>
      </c>
      <c r="C107" s="29"/>
      <c r="D107" s="41" t="s">
        <v>162</v>
      </c>
      <c r="E107" s="29"/>
      <c r="F107" s="29"/>
      <c r="G107" s="29"/>
      <c r="H107" s="29"/>
      <c r="I107" s="29"/>
      <c r="J107" s="29"/>
      <c r="K107" s="29"/>
      <c r="L107" s="29"/>
      <c r="M107" s="29"/>
      <c r="N107" s="41" t="s">
        <v>166</v>
      </c>
      <c r="O107" s="29"/>
      <c r="P107" s="29"/>
      <c r="Q107" s="29"/>
      <c r="R107" s="29"/>
      <c r="S107" s="29"/>
      <c r="T107" s="29"/>
      <c r="U107" s="62">
        <v>0</v>
      </c>
      <c r="V107" s="29"/>
      <c r="W107" s="29"/>
      <c r="X107" s="20">
        <v>18</v>
      </c>
      <c r="Y107" s="14" t="s">
        <v>63</v>
      </c>
      <c r="Z107" s="62">
        <f t="shared" si="3"/>
        <v>0</v>
      </c>
      <c r="AA107" s="29"/>
    </row>
    <row r="108" spans="2:27" x14ac:dyDescent="0.25">
      <c r="B108" s="40">
        <v>9</v>
      </c>
      <c r="C108" s="29"/>
      <c r="D108" s="41" t="s">
        <v>167</v>
      </c>
      <c r="E108" s="29"/>
      <c r="F108" s="29"/>
      <c r="G108" s="29"/>
      <c r="H108" s="29"/>
      <c r="I108" s="29"/>
      <c r="J108" s="29"/>
      <c r="K108" s="29"/>
      <c r="L108" s="29"/>
      <c r="M108" s="29"/>
      <c r="N108" s="41" t="s">
        <v>168</v>
      </c>
      <c r="O108" s="29"/>
      <c r="P108" s="29"/>
      <c r="Q108" s="29"/>
      <c r="R108" s="29"/>
      <c r="S108" s="29"/>
      <c r="T108" s="29"/>
      <c r="U108" s="62">
        <v>0</v>
      </c>
      <c r="V108" s="29"/>
      <c r="W108" s="29"/>
      <c r="X108" s="20">
        <v>17</v>
      </c>
      <c r="Y108" s="14" t="s">
        <v>63</v>
      </c>
      <c r="Z108" s="62">
        <f t="shared" si="3"/>
        <v>0</v>
      </c>
      <c r="AA108" s="29"/>
    </row>
    <row r="109" spans="2:27" x14ac:dyDescent="0.25">
      <c r="B109" s="40">
        <v>10</v>
      </c>
      <c r="C109" s="29"/>
      <c r="D109" s="41" t="s">
        <v>169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41" t="s">
        <v>170</v>
      </c>
      <c r="O109" s="29"/>
      <c r="P109" s="29"/>
      <c r="Q109" s="29"/>
      <c r="R109" s="29"/>
      <c r="S109" s="29"/>
      <c r="T109" s="29"/>
      <c r="U109" s="62">
        <v>0</v>
      </c>
      <c r="V109" s="29"/>
      <c r="W109" s="29"/>
      <c r="X109" s="20">
        <v>17</v>
      </c>
      <c r="Y109" s="14" t="s">
        <v>63</v>
      </c>
      <c r="Z109" s="62">
        <f t="shared" si="3"/>
        <v>0</v>
      </c>
      <c r="AA109" s="29"/>
    </row>
    <row r="110" spans="2:27" s="67" customFormat="1" x14ac:dyDescent="0.25">
      <c r="B110" s="68">
        <v>11</v>
      </c>
      <c r="C110" s="69"/>
      <c r="D110" s="70" t="s">
        <v>171</v>
      </c>
      <c r="E110" s="69"/>
      <c r="F110" s="69"/>
      <c r="G110" s="69"/>
      <c r="H110" s="69"/>
      <c r="I110" s="69"/>
      <c r="J110" s="69"/>
      <c r="K110" s="69"/>
      <c r="L110" s="69"/>
      <c r="M110" s="69"/>
      <c r="N110" s="70" t="s">
        <v>172</v>
      </c>
      <c r="O110" s="69"/>
      <c r="P110" s="69"/>
      <c r="Q110" s="69"/>
      <c r="R110" s="69"/>
      <c r="S110" s="69"/>
      <c r="T110" s="69"/>
      <c r="U110" s="71">
        <v>0</v>
      </c>
      <c r="V110" s="69"/>
      <c r="W110" s="69"/>
      <c r="X110" s="74">
        <v>670</v>
      </c>
      <c r="Y110" s="73" t="s">
        <v>59</v>
      </c>
      <c r="Z110" s="71">
        <f t="shared" si="3"/>
        <v>0</v>
      </c>
      <c r="AA110" s="69"/>
    </row>
    <row r="111" spans="2:27" x14ac:dyDescent="0.25">
      <c r="B111" s="40">
        <v>12</v>
      </c>
      <c r="C111" s="29"/>
      <c r="D111" s="41" t="s">
        <v>173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41" t="s">
        <v>174</v>
      </c>
      <c r="O111" s="29"/>
      <c r="P111" s="29"/>
      <c r="Q111" s="29"/>
      <c r="R111" s="29"/>
      <c r="S111" s="29"/>
      <c r="T111" s="29"/>
      <c r="U111" s="62">
        <v>0</v>
      </c>
      <c r="V111" s="29"/>
      <c r="W111" s="29"/>
      <c r="X111" s="20">
        <v>17</v>
      </c>
      <c r="Y111" s="14" t="s">
        <v>63</v>
      </c>
      <c r="Z111" s="62">
        <f t="shared" si="3"/>
        <v>0</v>
      </c>
      <c r="AA111" s="29"/>
    </row>
    <row r="112" spans="2:27" s="67" customFormat="1" x14ac:dyDescent="0.25">
      <c r="B112" s="68">
        <v>13</v>
      </c>
      <c r="C112" s="69"/>
      <c r="D112" s="70" t="s">
        <v>173</v>
      </c>
      <c r="E112" s="69"/>
      <c r="F112" s="69"/>
      <c r="G112" s="69"/>
      <c r="H112" s="69"/>
      <c r="I112" s="69"/>
      <c r="J112" s="69"/>
      <c r="K112" s="69"/>
      <c r="L112" s="69"/>
      <c r="M112" s="69"/>
      <c r="N112" s="70" t="s">
        <v>175</v>
      </c>
      <c r="O112" s="69"/>
      <c r="P112" s="69"/>
      <c r="Q112" s="69"/>
      <c r="R112" s="69"/>
      <c r="S112" s="69"/>
      <c r="T112" s="69"/>
      <c r="U112" s="71">
        <v>0</v>
      </c>
      <c r="V112" s="69"/>
      <c r="W112" s="69"/>
      <c r="X112" s="74">
        <v>67</v>
      </c>
      <c r="Y112" s="73" t="s">
        <v>63</v>
      </c>
      <c r="Z112" s="71">
        <f t="shared" si="3"/>
        <v>0</v>
      </c>
      <c r="AA112" s="69"/>
    </row>
    <row r="113" spans="2:27" x14ac:dyDescent="0.25">
      <c r="B113" s="40">
        <v>14</v>
      </c>
      <c r="C113" s="29"/>
      <c r="D113" s="41" t="s">
        <v>173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41" t="s">
        <v>176</v>
      </c>
      <c r="O113" s="29"/>
      <c r="P113" s="29"/>
      <c r="Q113" s="29"/>
      <c r="R113" s="29"/>
      <c r="S113" s="29"/>
      <c r="T113" s="29"/>
      <c r="U113" s="62">
        <v>0</v>
      </c>
      <c r="V113" s="29"/>
      <c r="W113" s="29"/>
      <c r="X113" s="20">
        <v>17</v>
      </c>
      <c r="Y113" s="14" t="s">
        <v>63</v>
      </c>
      <c r="Z113" s="62">
        <f t="shared" si="3"/>
        <v>0</v>
      </c>
      <c r="AA113" s="29"/>
    </row>
    <row r="114" spans="2:27" s="67" customFormat="1" x14ac:dyDescent="0.25">
      <c r="B114" s="68">
        <v>15</v>
      </c>
      <c r="C114" s="69"/>
      <c r="D114" s="70" t="s">
        <v>177</v>
      </c>
      <c r="E114" s="69"/>
      <c r="F114" s="69"/>
      <c r="G114" s="69"/>
      <c r="H114" s="69"/>
      <c r="I114" s="69"/>
      <c r="J114" s="69"/>
      <c r="K114" s="69"/>
      <c r="L114" s="69"/>
      <c r="M114" s="69"/>
      <c r="N114" s="70" t="s">
        <v>178</v>
      </c>
      <c r="O114" s="69"/>
      <c r="P114" s="69"/>
      <c r="Q114" s="69"/>
      <c r="R114" s="69"/>
      <c r="S114" s="69"/>
      <c r="T114" s="69"/>
      <c r="U114" s="71">
        <v>0</v>
      </c>
      <c r="V114" s="69"/>
      <c r="W114" s="69"/>
      <c r="X114" s="74">
        <v>728</v>
      </c>
      <c r="Y114" s="73" t="s">
        <v>59</v>
      </c>
      <c r="Z114" s="71">
        <f t="shared" si="3"/>
        <v>0</v>
      </c>
      <c r="AA114" s="69"/>
    </row>
    <row r="115" spans="2:27" x14ac:dyDescent="0.25">
      <c r="B115" s="40">
        <v>16</v>
      </c>
      <c r="C115" s="29"/>
      <c r="D115" s="41" t="s">
        <v>179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41" t="s">
        <v>180</v>
      </c>
      <c r="O115" s="29"/>
      <c r="P115" s="29"/>
      <c r="Q115" s="29"/>
      <c r="R115" s="29"/>
      <c r="S115" s="29"/>
      <c r="T115" s="29"/>
      <c r="U115" s="62">
        <v>0</v>
      </c>
      <c r="V115" s="29"/>
      <c r="W115" s="29"/>
      <c r="X115" s="20">
        <v>18</v>
      </c>
      <c r="Y115" s="14" t="s">
        <v>63</v>
      </c>
      <c r="Z115" s="62">
        <f t="shared" si="3"/>
        <v>0</v>
      </c>
      <c r="AA115" s="29"/>
    </row>
    <row r="116" spans="2:27" x14ac:dyDescent="0.25">
      <c r="B116" s="40">
        <v>17</v>
      </c>
      <c r="C116" s="29"/>
      <c r="D116" s="41" t="s">
        <v>181</v>
      </c>
      <c r="E116" s="29"/>
      <c r="F116" s="29"/>
      <c r="G116" s="29"/>
      <c r="H116" s="29"/>
      <c r="I116" s="29"/>
      <c r="J116" s="29"/>
      <c r="K116" s="29"/>
      <c r="L116" s="29"/>
      <c r="M116" s="29"/>
      <c r="N116" s="41" t="s">
        <v>182</v>
      </c>
      <c r="O116" s="29"/>
      <c r="P116" s="29"/>
      <c r="Q116" s="29"/>
      <c r="R116" s="29"/>
      <c r="S116" s="29"/>
      <c r="T116" s="29"/>
      <c r="U116" s="62">
        <v>0</v>
      </c>
      <c r="V116" s="29"/>
      <c r="W116" s="29"/>
      <c r="X116" s="20">
        <v>18</v>
      </c>
      <c r="Y116" s="14" t="s">
        <v>63</v>
      </c>
      <c r="Z116" s="62">
        <f t="shared" si="3"/>
        <v>0</v>
      </c>
      <c r="AA116" s="29"/>
    </row>
    <row r="117" spans="2:27" x14ac:dyDescent="0.25">
      <c r="B117" s="40">
        <v>18</v>
      </c>
      <c r="C117" s="29"/>
      <c r="D117" s="41" t="s">
        <v>183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41" t="s">
        <v>184</v>
      </c>
      <c r="O117" s="29"/>
      <c r="P117" s="29"/>
      <c r="Q117" s="29"/>
      <c r="R117" s="29"/>
      <c r="S117" s="29"/>
      <c r="T117" s="29"/>
      <c r="U117" s="62">
        <v>0</v>
      </c>
      <c r="V117" s="29"/>
      <c r="W117" s="29"/>
      <c r="X117" s="20">
        <v>17</v>
      </c>
      <c r="Y117" s="14" t="s">
        <v>59</v>
      </c>
      <c r="Z117" s="62">
        <f t="shared" si="3"/>
        <v>0</v>
      </c>
      <c r="AA117" s="29"/>
    </row>
    <row r="118" spans="2:27" x14ac:dyDescent="0.25">
      <c r="B118" s="40">
        <v>19</v>
      </c>
      <c r="C118" s="29"/>
      <c r="D118" s="41" t="s">
        <v>185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41" t="s">
        <v>186</v>
      </c>
      <c r="O118" s="29"/>
      <c r="P118" s="29"/>
      <c r="Q118" s="29"/>
      <c r="R118" s="29"/>
      <c r="S118" s="29"/>
      <c r="T118" s="29"/>
      <c r="U118" s="62">
        <v>0</v>
      </c>
      <c r="V118" s="29"/>
      <c r="W118" s="29"/>
      <c r="X118" s="20">
        <v>108</v>
      </c>
      <c r="Y118" s="14" t="s">
        <v>59</v>
      </c>
      <c r="Z118" s="62">
        <f t="shared" si="3"/>
        <v>0</v>
      </c>
      <c r="AA118" s="29"/>
    </row>
    <row r="119" spans="2:27" s="67" customFormat="1" x14ac:dyDescent="0.25">
      <c r="B119" s="68">
        <v>20</v>
      </c>
      <c r="C119" s="69"/>
      <c r="D119" s="70" t="s">
        <v>187</v>
      </c>
      <c r="E119" s="69"/>
      <c r="F119" s="69"/>
      <c r="G119" s="69"/>
      <c r="H119" s="69"/>
      <c r="I119" s="69"/>
      <c r="J119" s="69"/>
      <c r="K119" s="69"/>
      <c r="L119" s="69"/>
      <c r="M119" s="69"/>
      <c r="N119" s="70" t="s">
        <v>188</v>
      </c>
      <c r="O119" s="69"/>
      <c r="P119" s="69"/>
      <c r="Q119" s="69"/>
      <c r="R119" s="69"/>
      <c r="S119" s="69"/>
      <c r="T119" s="69"/>
      <c r="U119" s="71">
        <v>0</v>
      </c>
      <c r="V119" s="69"/>
      <c r="W119" s="69"/>
      <c r="X119" s="74">
        <v>20</v>
      </c>
      <c r="Y119" s="73" t="s">
        <v>119</v>
      </c>
      <c r="Z119" s="71">
        <f t="shared" si="3"/>
        <v>0</v>
      </c>
      <c r="AA119" s="69"/>
    </row>
    <row r="120" spans="2:27" ht="16.5" customHeight="1" x14ac:dyDescent="0.25">
      <c r="B120" s="60" t="s">
        <v>195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18"/>
      <c r="AA120" s="24">
        <f>SUM(Z100:AA119)</f>
        <v>0</v>
      </c>
    </row>
    <row r="121" spans="2:27" ht="0" hidden="1" customHeight="1" x14ac:dyDescent="0.25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2:27" ht="2.85" customHeight="1" x14ac:dyDescent="0.25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2:27" ht="11.25" customHeight="1" x14ac:dyDescent="0.25">
      <c r="B123" s="30" t="s">
        <v>189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2:27" ht="1.5" customHeight="1" x14ac:dyDescent="0.25"/>
    <row r="125" spans="2:27" ht="11.25" customHeight="1" x14ac:dyDescent="0.25">
      <c r="C125" s="40" t="s">
        <v>101</v>
      </c>
      <c r="D125" s="29"/>
      <c r="F125" s="42">
        <f>AA120</f>
        <v>0</v>
      </c>
      <c r="G125" s="29"/>
      <c r="H125" s="29"/>
      <c r="I125" s="29"/>
      <c r="J125" s="29"/>
      <c r="K125" s="29"/>
      <c r="M125" s="41"/>
      <c r="N125" s="29"/>
      <c r="O125" s="29"/>
      <c r="P125" s="29"/>
      <c r="Q125" s="29"/>
      <c r="R125" s="29"/>
      <c r="S125" s="29"/>
    </row>
    <row r="126" spans="2:27" ht="12.75" customHeight="1" x14ac:dyDescent="0.25"/>
    <row r="127" spans="2:27" ht="11.45" customHeight="1" x14ac:dyDescent="0.25">
      <c r="B127" s="41" t="s">
        <v>7</v>
      </c>
      <c r="C127" s="29"/>
      <c r="D127" s="29"/>
      <c r="E127" s="29"/>
      <c r="F127" s="29"/>
      <c r="T127" s="12" t="s">
        <v>13</v>
      </c>
      <c r="U127" s="23"/>
      <c r="V127" s="23"/>
      <c r="W127" s="23"/>
      <c r="X127" s="23"/>
      <c r="Y127" s="23"/>
      <c r="Z127" s="23"/>
      <c r="AA127" s="23"/>
    </row>
    <row r="128" spans="2:27" ht="11.25" customHeight="1" x14ac:dyDescent="0.25">
      <c r="B128" s="41" t="s">
        <v>190</v>
      </c>
      <c r="C128" s="29"/>
      <c r="D128" s="29"/>
      <c r="E128" s="29"/>
      <c r="F128" s="29"/>
      <c r="T128" s="25">
        <f>(Z102+Z110+Z114+Z117+Z118)*0.05</f>
        <v>0</v>
      </c>
      <c r="U128" s="23"/>
      <c r="V128" s="23"/>
      <c r="W128" s="23"/>
      <c r="X128" s="23"/>
      <c r="Y128" s="23"/>
      <c r="Z128" s="23"/>
      <c r="AA128" s="23"/>
    </row>
    <row r="129" spans="2:16" ht="0" hidden="1" customHeight="1" x14ac:dyDescent="0.25"/>
    <row r="130" spans="2:16" ht="14.1" customHeight="1" x14ac:dyDescent="0.25"/>
    <row r="131" spans="2:16" ht="11.45" customHeight="1" x14ac:dyDescent="0.25">
      <c r="B131" s="36" t="s">
        <v>7</v>
      </c>
      <c r="C131" s="37"/>
      <c r="D131" s="37"/>
      <c r="E131" s="37"/>
      <c r="F131" s="37"/>
      <c r="G131" s="37"/>
      <c r="H131" s="37"/>
      <c r="J131" s="38" t="s">
        <v>12</v>
      </c>
      <c r="K131" s="37"/>
      <c r="L131" s="37"/>
      <c r="M131" s="37"/>
      <c r="N131" s="37"/>
      <c r="O131" s="37"/>
      <c r="P131" s="37"/>
    </row>
    <row r="132" spans="2:16" ht="11.25" customHeight="1" x14ac:dyDescent="0.25">
      <c r="B132" s="38" t="s">
        <v>13</v>
      </c>
      <c r="C132" s="37"/>
      <c r="D132" s="37"/>
      <c r="E132" s="37"/>
      <c r="F132" s="37"/>
      <c r="G132" s="37"/>
      <c r="H132" s="37"/>
      <c r="I132" s="15"/>
      <c r="J132" s="39">
        <f>AA120+T128</f>
        <v>0</v>
      </c>
      <c r="K132" s="37"/>
      <c r="L132" s="37"/>
      <c r="M132" s="37"/>
      <c r="N132" s="37"/>
      <c r="O132" s="37"/>
      <c r="P132" s="37"/>
    </row>
    <row r="133" spans="2:16" ht="0" hidden="1" customHeight="1" x14ac:dyDescent="0.25"/>
    <row r="134" spans="2:16" ht="3" customHeight="1" x14ac:dyDescent="0.25"/>
    <row r="135" spans="2:16" ht="11.25" customHeight="1" x14ac:dyDescent="0.25">
      <c r="B135" s="32" t="s">
        <v>42</v>
      </c>
      <c r="C135" s="29"/>
      <c r="D135" s="29"/>
      <c r="E135" s="29"/>
      <c r="F135" s="29"/>
      <c r="G135" s="29"/>
      <c r="H135" s="29"/>
      <c r="J135" s="33">
        <f>J132</f>
        <v>0</v>
      </c>
      <c r="K135" s="29"/>
      <c r="L135" s="29"/>
      <c r="M135" s="29"/>
      <c r="N135" s="29"/>
      <c r="O135" s="29"/>
      <c r="P135" s="29"/>
    </row>
    <row r="136" spans="2:16" ht="0" hidden="1" customHeight="1" x14ac:dyDescent="0.25"/>
  </sheetData>
  <mergeCells count="354">
    <mergeCell ref="P1:V1"/>
    <mergeCell ref="R2:U2"/>
    <mergeCell ref="H3:Z3"/>
    <mergeCell ref="A6:AB6"/>
    <mergeCell ref="B9:AA9"/>
    <mergeCell ref="B12:C12"/>
    <mergeCell ref="D12:M12"/>
    <mergeCell ref="N12:T12"/>
    <mergeCell ref="U12:W12"/>
    <mergeCell ref="Z12:AA12"/>
    <mergeCell ref="B11:C11"/>
    <mergeCell ref="D11:M11"/>
    <mergeCell ref="N11:T11"/>
    <mergeCell ref="U11:W11"/>
    <mergeCell ref="Z11:AA11"/>
    <mergeCell ref="B14:C14"/>
    <mergeCell ref="D14:M14"/>
    <mergeCell ref="N14:T14"/>
    <mergeCell ref="U14:W14"/>
    <mergeCell ref="Z14:AA14"/>
    <mergeCell ref="B13:C13"/>
    <mergeCell ref="D13:M13"/>
    <mergeCell ref="N13:T13"/>
    <mergeCell ref="U13:W13"/>
    <mergeCell ref="Z13:AA13"/>
    <mergeCell ref="B16:C16"/>
    <mergeCell ref="D16:M16"/>
    <mergeCell ref="N16:T16"/>
    <mergeCell ref="U16:W16"/>
    <mergeCell ref="Z16:AA16"/>
    <mergeCell ref="B15:C15"/>
    <mergeCell ref="D15:M15"/>
    <mergeCell ref="N15:T15"/>
    <mergeCell ref="U15:W15"/>
    <mergeCell ref="Z15:AA15"/>
    <mergeCell ref="B18:C18"/>
    <mergeCell ref="D18:M18"/>
    <mergeCell ref="N18:T18"/>
    <mergeCell ref="U18:W18"/>
    <mergeCell ref="Z18:AA18"/>
    <mergeCell ref="B17:C17"/>
    <mergeCell ref="D17:M17"/>
    <mergeCell ref="N17:T17"/>
    <mergeCell ref="U17:W17"/>
    <mergeCell ref="Z17:AA17"/>
    <mergeCell ref="B20:C20"/>
    <mergeCell ref="D20:M20"/>
    <mergeCell ref="N20:T20"/>
    <mergeCell ref="U20:W20"/>
    <mergeCell ref="Z20:AA20"/>
    <mergeCell ref="B19:C19"/>
    <mergeCell ref="D19:M19"/>
    <mergeCell ref="N19:T19"/>
    <mergeCell ref="U19:W19"/>
    <mergeCell ref="Z19:AA19"/>
    <mergeCell ref="B22:C22"/>
    <mergeCell ref="D22:M22"/>
    <mergeCell ref="N22:T22"/>
    <mergeCell ref="U22:W22"/>
    <mergeCell ref="Z22:AA22"/>
    <mergeCell ref="B21:C21"/>
    <mergeCell ref="D21:M21"/>
    <mergeCell ref="N21:T21"/>
    <mergeCell ref="U21:W21"/>
    <mergeCell ref="Z21:AA21"/>
    <mergeCell ref="B24:C24"/>
    <mergeCell ref="D24:M24"/>
    <mergeCell ref="N24:T24"/>
    <mergeCell ref="U24:W24"/>
    <mergeCell ref="Z24:AA24"/>
    <mergeCell ref="B23:C23"/>
    <mergeCell ref="D23:M23"/>
    <mergeCell ref="N23:T23"/>
    <mergeCell ref="U23:W23"/>
    <mergeCell ref="Z23:AA23"/>
    <mergeCell ref="B26:C26"/>
    <mergeCell ref="D26:M26"/>
    <mergeCell ref="N26:T26"/>
    <mergeCell ref="U26:W26"/>
    <mergeCell ref="Z26:AA26"/>
    <mergeCell ref="B25:C25"/>
    <mergeCell ref="D25:M25"/>
    <mergeCell ref="N25:T25"/>
    <mergeCell ref="U25:W25"/>
    <mergeCell ref="Z25:AA25"/>
    <mergeCell ref="B31:AA31"/>
    <mergeCell ref="C33:D33"/>
    <mergeCell ref="F33:J33"/>
    <mergeCell ref="K33:R33"/>
    <mergeCell ref="B27:C27"/>
    <mergeCell ref="D27:M27"/>
    <mergeCell ref="N27:T27"/>
    <mergeCell ref="U27:W27"/>
    <mergeCell ref="Z27:AA27"/>
    <mergeCell ref="B43:AA43"/>
    <mergeCell ref="B45:C45"/>
    <mergeCell ref="D45:M45"/>
    <mergeCell ref="N45:T45"/>
    <mergeCell ref="U45:W45"/>
    <mergeCell ref="Z45:AA45"/>
    <mergeCell ref="B35:H35"/>
    <mergeCell ref="J35:P35"/>
    <mergeCell ref="B36:H36"/>
    <mergeCell ref="J36:P36"/>
    <mergeCell ref="B39:H39"/>
    <mergeCell ref="J39:P39"/>
    <mergeCell ref="B47:C47"/>
    <mergeCell ref="D47:M47"/>
    <mergeCell ref="N47:T47"/>
    <mergeCell ref="U47:W47"/>
    <mergeCell ref="Z47:AA47"/>
    <mergeCell ref="B46:C46"/>
    <mergeCell ref="D46:M46"/>
    <mergeCell ref="N46:T46"/>
    <mergeCell ref="U46:W46"/>
    <mergeCell ref="Z46:AA46"/>
    <mergeCell ref="B49:C49"/>
    <mergeCell ref="D49:M49"/>
    <mergeCell ref="N49:T49"/>
    <mergeCell ref="U49:W49"/>
    <mergeCell ref="Z49:AA49"/>
    <mergeCell ref="B48:C48"/>
    <mergeCell ref="D48:M48"/>
    <mergeCell ref="N48:T48"/>
    <mergeCell ref="U48:W48"/>
    <mergeCell ref="Z48:AA48"/>
    <mergeCell ref="B51:C51"/>
    <mergeCell ref="D51:M51"/>
    <mergeCell ref="N51:T51"/>
    <mergeCell ref="U51:W51"/>
    <mergeCell ref="Z51:AA51"/>
    <mergeCell ref="B50:C50"/>
    <mergeCell ref="D50:M50"/>
    <mergeCell ref="N50:T50"/>
    <mergeCell ref="U50:W50"/>
    <mergeCell ref="Z50:AA50"/>
    <mergeCell ref="B53:C53"/>
    <mergeCell ref="D53:M53"/>
    <mergeCell ref="N53:T53"/>
    <mergeCell ref="U53:W53"/>
    <mergeCell ref="Z53:AA53"/>
    <mergeCell ref="B52:C52"/>
    <mergeCell ref="D52:M52"/>
    <mergeCell ref="N52:T52"/>
    <mergeCell ref="U52:W52"/>
    <mergeCell ref="Z52:AA52"/>
    <mergeCell ref="B55:C55"/>
    <mergeCell ref="D55:M55"/>
    <mergeCell ref="N55:T55"/>
    <mergeCell ref="U55:W55"/>
    <mergeCell ref="Z55:AA55"/>
    <mergeCell ref="B54:C54"/>
    <mergeCell ref="D54:M54"/>
    <mergeCell ref="N54:T54"/>
    <mergeCell ref="U54:W54"/>
    <mergeCell ref="Z54:AA54"/>
    <mergeCell ref="B57:C57"/>
    <mergeCell ref="D57:M57"/>
    <mergeCell ref="N57:T57"/>
    <mergeCell ref="U57:W57"/>
    <mergeCell ref="Z57:AA57"/>
    <mergeCell ref="B56:C56"/>
    <mergeCell ref="D56:M56"/>
    <mergeCell ref="N56:T56"/>
    <mergeCell ref="U56:W56"/>
    <mergeCell ref="Z56:AA56"/>
    <mergeCell ref="B59:C59"/>
    <mergeCell ref="D59:M59"/>
    <mergeCell ref="N59:T59"/>
    <mergeCell ref="U59:W59"/>
    <mergeCell ref="Z59:AA59"/>
    <mergeCell ref="B58:C58"/>
    <mergeCell ref="D58:M58"/>
    <mergeCell ref="N58:T58"/>
    <mergeCell ref="U58:W58"/>
    <mergeCell ref="Z58:AA58"/>
    <mergeCell ref="B66:H66"/>
    <mergeCell ref="J66:P66"/>
    <mergeCell ref="B67:H67"/>
    <mergeCell ref="J67:P67"/>
    <mergeCell ref="B70:H70"/>
    <mergeCell ref="J70:P70"/>
    <mergeCell ref="B62:AA62"/>
    <mergeCell ref="C64:D64"/>
    <mergeCell ref="F64:K64"/>
    <mergeCell ref="M64:S64"/>
    <mergeCell ref="B77:C77"/>
    <mergeCell ref="D77:M77"/>
    <mergeCell ref="N77:T77"/>
    <mergeCell ref="U77:W77"/>
    <mergeCell ref="Z77:AA77"/>
    <mergeCell ref="B74:AA74"/>
    <mergeCell ref="B76:C76"/>
    <mergeCell ref="D76:M76"/>
    <mergeCell ref="N76:T76"/>
    <mergeCell ref="U76:W76"/>
    <mergeCell ref="Z76:AA76"/>
    <mergeCell ref="B79:C79"/>
    <mergeCell ref="D79:M79"/>
    <mergeCell ref="N79:T79"/>
    <mergeCell ref="U79:W79"/>
    <mergeCell ref="Z79:AA79"/>
    <mergeCell ref="B78:C78"/>
    <mergeCell ref="D78:M78"/>
    <mergeCell ref="N78:T78"/>
    <mergeCell ref="U78:W78"/>
    <mergeCell ref="Z78:AA78"/>
    <mergeCell ref="B81:C81"/>
    <mergeCell ref="D81:M81"/>
    <mergeCell ref="N81:T81"/>
    <mergeCell ref="U81:W81"/>
    <mergeCell ref="Z81:AA81"/>
    <mergeCell ref="B80:C80"/>
    <mergeCell ref="D80:M80"/>
    <mergeCell ref="N80:T80"/>
    <mergeCell ref="U80:W80"/>
    <mergeCell ref="Z80:AA80"/>
    <mergeCell ref="B85:AA85"/>
    <mergeCell ref="C87:D87"/>
    <mergeCell ref="F87:J87"/>
    <mergeCell ref="K87:R87"/>
    <mergeCell ref="B82:C82"/>
    <mergeCell ref="D82:M82"/>
    <mergeCell ref="N82:T82"/>
    <mergeCell ref="U82:W82"/>
    <mergeCell ref="Z82:AA82"/>
    <mergeCell ref="B97:AA97"/>
    <mergeCell ref="B99:C99"/>
    <mergeCell ref="D99:M99"/>
    <mergeCell ref="N99:T99"/>
    <mergeCell ref="U99:W99"/>
    <mergeCell ref="Z99:AA99"/>
    <mergeCell ref="B89:H89"/>
    <mergeCell ref="J89:P89"/>
    <mergeCell ref="B90:H90"/>
    <mergeCell ref="J90:P90"/>
    <mergeCell ref="B93:H93"/>
    <mergeCell ref="J93:P93"/>
    <mergeCell ref="B101:C101"/>
    <mergeCell ref="D101:M101"/>
    <mergeCell ref="N101:T101"/>
    <mergeCell ref="U101:W101"/>
    <mergeCell ref="Z101:AA101"/>
    <mergeCell ref="B100:C100"/>
    <mergeCell ref="D100:M100"/>
    <mergeCell ref="N100:T100"/>
    <mergeCell ref="U100:W100"/>
    <mergeCell ref="Z100:AA100"/>
    <mergeCell ref="B103:C103"/>
    <mergeCell ref="D103:M103"/>
    <mergeCell ref="N103:T103"/>
    <mergeCell ref="U103:W103"/>
    <mergeCell ref="Z103:AA103"/>
    <mergeCell ref="B102:C102"/>
    <mergeCell ref="D102:M102"/>
    <mergeCell ref="N102:T102"/>
    <mergeCell ref="U102:W102"/>
    <mergeCell ref="Z102:AA102"/>
    <mergeCell ref="B105:C105"/>
    <mergeCell ref="D105:M105"/>
    <mergeCell ref="N105:T105"/>
    <mergeCell ref="U105:W105"/>
    <mergeCell ref="Z105:AA105"/>
    <mergeCell ref="B104:C104"/>
    <mergeCell ref="D104:M104"/>
    <mergeCell ref="N104:T104"/>
    <mergeCell ref="U104:W104"/>
    <mergeCell ref="Z104:AA104"/>
    <mergeCell ref="B107:C107"/>
    <mergeCell ref="D107:M107"/>
    <mergeCell ref="N107:T107"/>
    <mergeCell ref="U107:W107"/>
    <mergeCell ref="Z107:AA107"/>
    <mergeCell ref="B106:C106"/>
    <mergeCell ref="D106:M106"/>
    <mergeCell ref="N106:T106"/>
    <mergeCell ref="U106:W106"/>
    <mergeCell ref="Z106:AA106"/>
    <mergeCell ref="B109:C109"/>
    <mergeCell ref="D109:M109"/>
    <mergeCell ref="N109:T109"/>
    <mergeCell ref="U109:W109"/>
    <mergeCell ref="Z109:AA109"/>
    <mergeCell ref="B108:C108"/>
    <mergeCell ref="D108:M108"/>
    <mergeCell ref="N108:T108"/>
    <mergeCell ref="U108:W108"/>
    <mergeCell ref="Z108:AA108"/>
    <mergeCell ref="B111:C111"/>
    <mergeCell ref="D111:M111"/>
    <mergeCell ref="N111:T111"/>
    <mergeCell ref="U111:W111"/>
    <mergeCell ref="Z111:AA111"/>
    <mergeCell ref="B110:C110"/>
    <mergeCell ref="D110:M110"/>
    <mergeCell ref="N110:T110"/>
    <mergeCell ref="U110:W110"/>
    <mergeCell ref="Z110:AA110"/>
    <mergeCell ref="B113:C113"/>
    <mergeCell ref="D113:M113"/>
    <mergeCell ref="N113:T113"/>
    <mergeCell ref="U113:W113"/>
    <mergeCell ref="Z113:AA113"/>
    <mergeCell ref="B112:C112"/>
    <mergeCell ref="D112:M112"/>
    <mergeCell ref="N112:T112"/>
    <mergeCell ref="U112:W112"/>
    <mergeCell ref="Z112:AA112"/>
    <mergeCell ref="B115:C115"/>
    <mergeCell ref="D115:M115"/>
    <mergeCell ref="N115:T115"/>
    <mergeCell ref="U115:W115"/>
    <mergeCell ref="Z115:AA115"/>
    <mergeCell ref="B114:C114"/>
    <mergeCell ref="D114:M114"/>
    <mergeCell ref="N114:T114"/>
    <mergeCell ref="U114:W114"/>
    <mergeCell ref="Z114:AA114"/>
    <mergeCell ref="U118:W118"/>
    <mergeCell ref="Z118:AA118"/>
    <mergeCell ref="B117:C117"/>
    <mergeCell ref="D117:M117"/>
    <mergeCell ref="N117:T117"/>
    <mergeCell ref="U117:W117"/>
    <mergeCell ref="Z117:AA117"/>
    <mergeCell ref="B116:C116"/>
    <mergeCell ref="D116:M116"/>
    <mergeCell ref="N116:T116"/>
    <mergeCell ref="U116:W116"/>
    <mergeCell ref="Z116:AA116"/>
    <mergeCell ref="B132:H132"/>
    <mergeCell ref="J132:P132"/>
    <mergeCell ref="B135:H135"/>
    <mergeCell ref="J135:P135"/>
    <mergeCell ref="B28:Y28"/>
    <mergeCell ref="B60:Y60"/>
    <mergeCell ref="B83:Y83"/>
    <mergeCell ref="B120:Y122"/>
    <mergeCell ref="B127:F127"/>
    <mergeCell ref="B128:F128"/>
    <mergeCell ref="B131:H131"/>
    <mergeCell ref="J131:P131"/>
    <mergeCell ref="B123:AA123"/>
    <mergeCell ref="C125:D125"/>
    <mergeCell ref="F125:K125"/>
    <mergeCell ref="M125:S125"/>
    <mergeCell ref="B119:C119"/>
    <mergeCell ref="D119:M119"/>
    <mergeCell ref="N119:T119"/>
    <mergeCell ref="U119:W119"/>
    <mergeCell ref="Z119:AA119"/>
    <mergeCell ref="B118:C118"/>
    <mergeCell ref="D118:M118"/>
    <mergeCell ref="N118:T118"/>
  </mergeCells>
  <pageMargins left="0" right="0" top="0" bottom="0" header="0" footer="0"/>
  <pageSetup paperSize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Rekapitulace</vt:lpstr>
      <vt:lpstr>Položky všech ceníků</vt:lpstr>
      <vt:lpstr>'Položky všech ceníků'!Názvy_tisku</vt:lpstr>
      <vt:lpstr>Rekapitulace!Názvy_tisku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Pažout Václav</dc:creator>
  <cp:lastModifiedBy>Pažout Václav</cp:lastModifiedBy>
  <dcterms:created xsi:type="dcterms:W3CDTF">2022-10-06T18:10:27Z</dcterms:created>
  <dcterms:modified xsi:type="dcterms:W3CDTF">2022-12-25T20:44:36Z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